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75" windowWidth="19320" windowHeight="12300" activeTab="2"/>
  </bookViews>
  <sheets>
    <sheet name="CN 2018" sheetId="2" r:id="rId1"/>
    <sheet name="CN 2018 údržba" sheetId="3" r:id="rId2"/>
    <sheet name="CN 2018 údržba simulace" sheetId="4" r:id="rId3"/>
  </sheets>
  <calcPr calcId="145621"/>
</workbook>
</file>

<file path=xl/calcChain.xml><?xml version="1.0" encoding="utf-8"?>
<calcChain xmlns="http://schemas.openxmlformats.org/spreadsheetml/2006/main">
  <c r="B10" i="4" l="1"/>
  <c r="B9" i="4"/>
  <c r="B8" i="4"/>
  <c r="B7" i="4"/>
  <c r="B6" i="4"/>
  <c r="F101" i="4"/>
  <c r="F100" i="4"/>
  <c r="F99" i="4"/>
  <c r="F98" i="4"/>
  <c r="F97" i="4"/>
  <c r="F96" i="4"/>
  <c r="F95" i="4"/>
  <c r="F94" i="4"/>
  <c r="F93" i="4"/>
  <c r="F92" i="4"/>
  <c r="F91" i="4"/>
  <c r="F90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3"/>
  <c r="F8" i="3"/>
  <c r="F9" i="3"/>
  <c r="F10" i="3"/>
  <c r="F11" i="3"/>
  <c r="F12" i="3"/>
  <c r="F13" i="3"/>
  <c r="F15" i="3"/>
  <c r="F16" i="3"/>
  <c r="F17" i="3"/>
  <c r="F18" i="3"/>
  <c r="F19" i="3"/>
  <c r="F20" i="3"/>
  <c r="F21" i="3"/>
  <c r="F22" i="3"/>
  <c r="F23" i="3"/>
  <c r="F7" i="3"/>
  <c r="F117" i="2"/>
  <c r="F116" i="2"/>
  <c r="F115" i="2"/>
  <c r="F114" i="2"/>
  <c r="F113" i="2"/>
  <c r="F112" i="2"/>
  <c r="F111" i="2"/>
  <c r="F110" i="2"/>
  <c r="F109" i="2"/>
  <c r="F108" i="2"/>
  <c r="F107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1" i="2"/>
  <c r="F20" i="2"/>
  <c r="F19" i="2"/>
  <c r="F18" i="2"/>
  <c r="F17" i="2"/>
  <c r="F16" i="2"/>
  <c r="F15" i="2"/>
  <c r="F14" i="2"/>
  <c r="B9" i="2"/>
  <c r="B8" i="2"/>
  <c r="B7" i="2"/>
  <c r="B6" i="2"/>
  <c r="F102" i="2" l="1"/>
  <c r="C8" i="2" s="1"/>
  <c r="F102" i="4"/>
  <c r="F85" i="4"/>
  <c r="F46" i="4"/>
  <c r="C7" i="4" s="1"/>
  <c r="D7" i="4" s="1"/>
  <c r="F66" i="4"/>
  <c r="F28" i="4"/>
  <c r="F24" i="3"/>
  <c r="F118" i="2"/>
  <c r="C9" i="2" s="1"/>
  <c r="F22" i="2"/>
  <c r="C6" i="2" s="1"/>
  <c r="F78" i="2"/>
  <c r="F79" i="2" s="1"/>
  <c r="F80" i="2" s="1"/>
  <c r="F119" i="2" l="1"/>
  <c r="F120" i="2" s="1"/>
  <c r="F103" i="2"/>
  <c r="F104" i="2" s="1"/>
  <c r="F25" i="3"/>
  <c r="F26" i="3" s="1"/>
  <c r="F29" i="4"/>
  <c r="F30" i="4" s="1"/>
  <c r="C6" i="4"/>
  <c r="E7" i="4"/>
  <c r="F86" i="4"/>
  <c r="F87" i="4" s="1"/>
  <c r="C9" i="4"/>
  <c r="F67" i="4"/>
  <c r="F68" i="4" s="1"/>
  <c r="C8" i="4"/>
  <c r="F103" i="4"/>
  <c r="F104" i="4" s="1"/>
  <c r="C10" i="4"/>
  <c r="F47" i="4"/>
  <c r="F48" i="4" s="1"/>
  <c r="F23" i="2"/>
  <c r="D6" i="2" s="1"/>
  <c r="E6" i="2" s="1"/>
  <c r="C7" i="2"/>
  <c r="D7" i="2" s="1"/>
  <c r="E7" i="2" s="1"/>
  <c r="D9" i="2"/>
  <c r="E9" i="2" s="1"/>
  <c r="D8" i="2"/>
  <c r="E8" i="2" s="1"/>
  <c r="F24" i="2" l="1"/>
  <c r="D9" i="4"/>
  <c r="E9" i="4" s="1"/>
  <c r="D8" i="4"/>
  <c r="E8" i="4" s="1"/>
  <c r="D6" i="4"/>
  <c r="C11" i="4"/>
  <c r="D11" i="4" s="1"/>
  <c r="E11" i="4" s="1"/>
  <c r="E6" i="4"/>
  <c r="D10" i="4"/>
  <c r="E10" i="4" s="1"/>
  <c r="C10" i="2"/>
  <c r="D10" i="2" s="1"/>
  <c r="E10" i="2" l="1"/>
</calcChain>
</file>

<file path=xl/sharedStrings.xml><?xml version="1.0" encoding="utf-8"?>
<sst xmlns="http://schemas.openxmlformats.org/spreadsheetml/2006/main" count="584" uniqueCount="174">
  <si>
    <t xml:space="preserve">Rekapitulace  </t>
  </si>
  <si>
    <t>Celková cena bez DPH</t>
  </si>
  <si>
    <t>DPH 21%</t>
  </si>
  <si>
    <t>Celková cena s DPH</t>
  </si>
  <si>
    <t>Celková cena za sadovnické úpravy</t>
  </si>
  <si>
    <t>1. Zemní práce</t>
  </si>
  <si>
    <t>Položky</t>
  </si>
  <si>
    <t>Práce+materiál</t>
  </si>
  <si>
    <t>Množství</t>
  </si>
  <si>
    <t xml:space="preserve">Jedn. </t>
  </si>
  <si>
    <t>Cena za jedn.</t>
  </si>
  <si>
    <t>162201102R00</t>
  </si>
  <si>
    <t>Vodorovné přemístění výkopku z hor.1-4 do 100 m</t>
  </si>
  <si>
    <t>m3</t>
  </si>
  <si>
    <t>Rozproztření ornice v rovnině,tl vrstvy do 15-20cm</t>
  </si>
  <si>
    <t>182301133R00</t>
  </si>
  <si>
    <t>182201101R00</t>
  </si>
  <si>
    <t>Svahování násypů</t>
  </si>
  <si>
    <t>m2</t>
  </si>
  <si>
    <t>171151101R00</t>
  </si>
  <si>
    <t>Hutnění boků násypů</t>
  </si>
  <si>
    <t>Plošná úprava  ter. nerovnosti do 0,15m v rovině</t>
  </si>
  <si>
    <t>182001112R00</t>
  </si>
  <si>
    <t>Plošná úprava terénu, nerovnosti do 10 cm svah 1:2</t>
  </si>
  <si>
    <t>171101103R00</t>
  </si>
  <si>
    <t>Uložení sypaniny do násypů zhutněných na 100% PS</t>
  </si>
  <si>
    <t xml:space="preserve">2. Založení a výsadba záhonu </t>
  </si>
  <si>
    <t>183101211R00</t>
  </si>
  <si>
    <t>Hloub. jamek s výměnou 50% půdy do 0,02 m3, v rovině</t>
  </si>
  <si>
    <t>ks</t>
  </si>
  <si>
    <t>183102212R00</t>
  </si>
  <si>
    <t>Hloub. jamek 50% výměny půdy do 0,02 m3, svah 1:2</t>
  </si>
  <si>
    <t>183205112R00</t>
  </si>
  <si>
    <t>Založení záhonu v rovině/svah 1 : 5, hor. 3</t>
  </si>
  <si>
    <t>183205132R00</t>
  </si>
  <si>
    <t>Založení záhonu na svahu 1 : 2, hor. 3</t>
  </si>
  <si>
    <t>183403212R00</t>
  </si>
  <si>
    <t>Obdělání půdy frézováním ve svahu 1:2</t>
  </si>
  <si>
    <t>Obdělání půdy frézováním v rovině</t>
  </si>
  <si>
    <t>183403253R00</t>
  </si>
  <si>
    <t>Obdělání půdy hrabáním, na svahu do 1:2</t>
  </si>
  <si>
    <t>Obdělání půdy hrabáním v rovině</t>
  </si>
  <si>
    <t>184102110R00</t>
  </si>
  <si>
    <t>Výsadba dřevin s balem D do 20 cm, v rovině</t>
  </si>
  <si>
    <t>184102121R00</t>
  </si>
  <si>
    <t>Výsadba dřevin s balem D do 20 cm, na svahu 1:2</t>
  </si>
  <si>
    <t>184202112R00</t>
  </si>
  <si>
    <t>Ukotvení dřeviny kůly D do 10 cm, dl. do 3 m</t>
  </si>
  <si>
    <t>184501114R00</t>
  </si>
  <si>
    <t>Zhotovení obalu kmene z juty, 2vrstvy, v rovině</t>
  </si>
  <si>
    <t>184921093R00</t>
  </si>
  <si>
    <t>Mulčování rostlin tl. do 0,1 m rovina</t>
  </si>
  <si>
    <t>184921094R00</t>
  </si>
  <si>
    <t>Mulčování rostlin tl. do 0,1 m, svah do 1:2</t>
  </si>
  <si>
    <t>184921097R00</t>
  </si>
  <si>
    <t>Pokládka mulčovací fólie</t>
  </si>
  <si>
    <t>Hnojení ploch výsadeb 50g/m2 vč. dodávky</t>
  </si>
  <si>
    <t>1</t>
  </si>
  <si>
    <t>2</t>
  </si>
  <si>
    <t>3</t>
  </si>
  <si>
    <t>Mulčovací kůra s dopravou</t>
  </si>
  <si>
    <t>4</t>
  </si>
  <si>
    <t>Mulčovací geotextilie s úchyty</t>
  </si>
  <si>
    <t>vypracoval:Ing.Dawid Rusz</t>
  </si>
  <si>
    <t>Vyhotovil: ZELENÝ PROSTOR s.r.o.,Horní Lištná 7, Třinec 739 61,IČO: 29450080</t>
  </si>
  <si>
    <t>Rozprostření ornice, svah, tl. 15-20 cm, do 500m2</t>
  </si>
  <si>
    <t>Picea abies 'Cupressima'</t>
  </si>
  <si>
    <t>Juniperus sabina 'Tamariscifolia'</t>
  </si>
  <si>
    <t>Microbiota decussata</t>
  </si>
  <si>
    <t>Acer platanoides 'Emerald Queen'</t>
  </si>
  <si>
    <t>Carpinus betulus 'Frans Fontaine'</t>
  </si>
  <si>
    <t>Populus tremula 'Erecta'</t>
  </si>
  <si>
    <t>Prunus padus 'Watereri'</t>
  </si>
  <si>
    <t>Quercus robur</t>
  </si>
  <si>
    <t>Tilia cordata 'Greenspire'</t>
  </si>
  <si>
    <t>Amelanchier ovalis</t>
  </si>
  <si>
    <t>Aronia melanocarpa</t>
  </si>
  <si>
    <t>Aronia melanocarpa 'Nero'</t>
  </si>
  <si>
    <t>Caryopteris x clandonensis</t>
  </si>
  <si>
    <t>Cornus mas</t>
  </si>
  <si>
    <t>Cornus stolonifera 'Kelsey'</t>
  </si>
  <si>
    <t>Hamamelis x intermedia 'Jelena'</t>
  </si>
  <si>
    <t>Hamamelis x intermedia 'Ruby Glow'</t>
  </si>
  <si>
    <t>Hydrangea aspera</t>
  </si>
  <si>
    <t>Hydrangea macrophylla 'Bluewave'</t>
  </si>
  <si>
    <t>Hydrangea paniculata 'Grandiflora'</t>
  </si>
  <si>
    <t>Lonicera pileata</t>
  </si>
  <si>
    <t>Mahonia aquifolium 'Atropurpurea'</t>
  </si>
  <si>
    <t>Prunus laurocerasus 'Caucasica'</t>
  </si>
  <si>
    <t>Rosa ´The Fairy´</t>
  </si>
  <si>
    <t>Sambucus nigra 'Black Lace'</t>
  </si>
  <si>
    <t>Sambucus nigra 'Laciniata'</t>
  </si>
  <si>
    <t>Symphoricarpos x chenaultii 'Hancock'</t>
  </si>
  <si>
    <t>Viburnum farreri</t>
  </si>
  <si>
    <t>Viburnum 'Pragense'</t>
  </si>
  <si>
    <t>Fragaria vesca</t>
  </si>
  <si>
    <t>Carex pendula</t>
  </si>
  <si>
    <t>Panicum virgatum</t>
  </si>
  <si>
    <t>Pennisetum alopecuroides ´hamelm´</t>
  </si>
  <si>
    <t>Pennisetum alopecuroides ´Japonicum´</t>
  </si>
  <si>
    <t>Rodgersia aesculifolia</t>
  </si>
  <si>
    <t>20-30</t>
  </si>
  <si>
    <t>80-100</t>
  </si>
  <si>
    <t xml:space="preserve">Cornus kousa </t>
  </si>
  <si>
    <t>60-80</t>
  </si>
  <si>
    <t>10-20</t>
  </si>
  <si>
    <t>travina</t>
  </si>
  <si>
    <t>trvalka</t>
  </si>
  <si>
    <t>Hloubení jamek s výměnou půdy na 50% v hornině 1-4 obj. 0,01m3  v rovině</t>
  </si>
  <si>
    <t>Hloubení jamek s výměnou půdy na 50% v hornině 1-4 obj. 0,01m3  ve svahu do 1:1</t>
  </si>
  <si>
    <t>Výsadba dřevin s balem ve svahu do 1:1 do 0,8m</t>
  </si>
  <si>
    <t>Výsadba dřevin s balem v rovině do 0,8m</t>
  </si>
  <si>
    <t>Výsadba dřevin s balem v rovině do 0,1m</t>
  </si>
  <si>
    <t>Výsadba dřevin s balem ve svahu do 1:2 do 0,1m</t>
  </si>
  <si>
    <t>Hloubení jamek s výměnou půdy na 50% v hornině 1-4 obj. 1m3  v rovině</t>
  </si>
  <si>
    <t>Hloubení jamek s výměnou půdy na 50% v hornině 1-4 obj. 1m3  ve svahu do 1:2</t>
  </si>
  <si>
    <t>Kůl impregnovaný prům.6 dl.3m</t>
  </si>
  <si>
    <t>Příčka</t>
  </si>
  <si>
    <t>Úvazka</t>
  </si>
  <si>
    <t>Silvamix</t>
  </si>
  <si>
    <t>kg</t>
  </si>
  <si>
    <t>m</t>
  </si>
  <si>
    <t>Júta</t>
  </si>
  <si>
    <t>16-18</t>
  </si>
  <si>
    <t>3. Výsadby stromů</t>
  </si>
  <si>
    <t>Založení parkového trávníku výsevem v rovině</t>
  </si>
  <si>
    <t>Trávníkové hnojivo</t>
  </si>
  <si>
    <t xml:space="preserve">Travní osivo park </t>
  </si>
  <si>
    <t>Založení parkového trávníku výsevem ve svahu do 1:2</t>
  </si>
  <si>
    <t xml:space="preserve">Uvalcování trávníku </t>
  </si>
  <si>
    <t>Obdělání půdy válením v rovině</t>
  </si>
  <si>
    <t>Obdělání půdy válením ve svahu do 1:2</t>
  </si>
  <si>
    <t>Stavba: Rozpočet terénních a sadovnických úprav kolem Tělocvičny u ZŠ a Mš Třinec, Nádražní 10</t>
  </si>
  <si>
    <t>Investor: Město Třinec, Jablunkovská 160, 739 61 Třinec</t>
  </si>
  <si>
    <t>125-150</t>
  </si>
  <si>
    <t>4. Založení trávníku  výsevem</t>
  </si>
  <si>
    <t xml:space="preserve">Viburnum opulus 'Roseum'
</t>
  </si>
  <si>
    <t>1.Povýsadbová péče (roční)</t>
  </si>
  <si>
    <t>Poznámka</t>
  </si>
  <si>
    <t>jednorázový úkon (dle klimatických podmínek, průměr 5-6x ročně)</t>
  </si>
  <si>
    <t xml:space="preserve">Řez stromů výchovný alejových stromů přes 4m do 6m </t>
  </si>
  <si>
    <t>jednou za 3 roky</t>
  </si>
  <si>
    <t xml:space="preserve">Vypletí v rovině travin a trvalek ve skupinách </t>
  </si>
  <si>
    <t>doporučeno 2x do roka</t>
  </si>
  <si>
    <t>Vypletí v rovině dřevin ve skupinách</t>
  </si>
  <si>
    <t>Odstranění odkvetlých části trvalek a travin</t>
  </si>
  <si>
    <t xml:space="preserve">Mulčování rostlin tl. do 0,1m v rovině </t>
  </si>
  <si>
    <t xml:space="preserve">Obdělání půdy rigolováním hl. do 0,4m </t>
  </si>
  <si>
    <t>jednou za 2 roky</t>
  </si>
  <si>
    <t xml:space="preserve">Hnojení umělým hnojivem v rovině </t>
  </si>
  <si>
    <t>jednou za rok</t>
  </si>
  <si>
    <t xml:space="preserve">Mulčovací kůra s dopravou </t>
  </si>
  <si>
    <t>Hnojivo pro okrasné rostliny 1x za rok</t>
  </si>
  <si>
    <t>Provzdušnění trávníku bez přísevu</t>
  </si>
  <si>
    <t>Hnojení umělým hnojivem v rovině</t>
  </si>
  <si>
    <t>Hnojivo Gardenboom Once a Year</t>
  </si>
  <si>
    <t>Odvoz biohmoty</t>
  </si>
  <si>
    <t>Vypletí ve svahu do 1:2 dřevin ve skupinách</t>
  </si>
  <si>
    <t>Vypletí ve svahu do 1:2 záhonu květin</t>
  </si>
  <si>
    <t>m4</t>
  </si>
  <si>
    <t>m5</t>
  </si>
  <si>
    <t>Řez zmlazením keřů netrnitých prům kor. do 1,5m</t>
  </si>
  <si>
    <t>Zalití rostlin vodou pl. přes 20 m2 s dopravou</t>
  </si>
  <si>
    <t>1x za rok - od 3 roku po realizaci</t>
  </si>
  <si>
    <t>1x za rok -  od 1 roku po realizaci</t>
  </si>
  <si>
    <t>2x za rok</t>
  </si>
  <si>
    <t xml:space="preserve">Poznámka: Veškeré úkony jsou počítány jednorázově, v poznámkách doporučený počet úkonů za rok. </t>
  </si>
  <si>
    <t xml:space="preserve">1 rok -  povýsadbová péče </t>
  </si>
  <si>
    <t xml:space="preserve">2 rok -  povýsadbová péče </t>
  </si>
  <si>
    <t xml:space="preserve">3 rok -  povýsadbová péče </t>
  </si>
  <si>
    <t xml:space="preserve">4 rok -  povýsadbová péče </t>
  </si>
  <si>
    <t>doporučeno 1x do roka</t>
  </si>
  <si>
    <t xml:space="preserve">5 rok -  povýsadbová péče </t>
  </si>
  <si>
    <t xml:space="preserve">Poznámka: Simulace 5 leté údržby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</si>
</sst>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5" formatCode="#,##0\ &quot;Kč&quot;;\-#,##0\ &quot;Kč&quot;"/>
    <numFmt numFmtId="7" formatCode="#,##0.00\ &quot;Kč&quot;;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\ &quot;Kč&quot;_-;\-* #,##0\ &quot;Kč&quot;_-;_-* &quot;-&quot;??\ &quot;Kč&quot;_-;_-@_-"/>
    <numFmt numFmtId="167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Century Gothic"/>
      <family val="2"/>
      <charset val="238"/>
    </font>
    <font>
      <b/>
      <sz val="9"/>
      <name val="Century Gothic"/>
      <family val="2"/>
      <charset val="238"/>
    </font>
    <font>
      <sz val="10"/>
      <name val="Arial CE"/>
    </font>
    <font>
      <sz val="10"/>
      <name val="Arial"/>
      <family val="2"/>
      <charset val="238"/>
    </font>
    <font>
      <sz val="9"/>
      <color theme="1"/>
      <name val="Century Gothic"/>
      <family val="2"/>
      <charset val="238"/>
    </font>
    <font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</cellStyleXfs>
  <cellXfs count="141">
    <xf numFmtId="0" fontId="0" fillId="0" borderId="0" xfId="0"/>
    <xf numFmtId="49" fontId="3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44" fontId="3" fillId="2" borderId="2" xfId="0" applyNumberFormat="1" applyFont="1" applyFill="1" applyBorder="1" applyAlignment="1">
      <alignment horizontal="center" vertical="center"/>
    </xf>
    <xf numFmtId="44" fontId="3" fillId="2" borderId="3" xfId="0" applyNumberFormat="1" applyFont="1" applyFill="1" applyBorder="1" applyAlignment="1">
      <alignment horizontal="center" vertical="center" wrapText="1"/>
    </xf>
    <xf numFmtId="44" fontId="3" fillId="2" borderId="3" xfId="0" applyNumberFormat="1" applyFont="1" applyFill="1" applyBorder="1" applyAlignment="1">
      <alignment horizontal="center" vertical="center"/>
    </xf>
    <xf numFmtId="44" fontId="3" fillId="2" borderId="4" xfId="0" applyNumberFormat="1" applyFont="1" applyFill="1" applyBorder="1" applyAlignment="1">
      <alignment horizontal="center" vertical="center" wrapText="1"/>
    </xf>
    <xf numFmtId="44" fontId="2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/>
    <xf numFmtId="42" fontId="2" fillId="2" borderId="6" xfId="0" applyNumberFormat="1" applyFont="1" applyFill="1" applyBorder="1" applyAlignment="1">
      <alignment horizontal="center"/>
    </xf>
    <xf numFmtId="42" fontId="2" fillId="2" borderId="7" xfId="0" applyNumberFormat="1" applyFont="1" applyFill="1" applyBorder="1" applyAlignment="1"/>
    <xf numFmtId="0" fontId="2" fillId="2" borderId="8" xfId="0" applyFont="1" applyFill="1" applyBorder="1" applyAlignment="1"/>
    <xf numFmtId="42" fontId="2" fillId="2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top"/>
    </xf>
    <xf numFmtId="0" fontId="2" fillId="0" borderId="1" xfId="1" applyFont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/>
    </xf>
    <xf numFmtId="49" fontId="2" fillId="0" borderId="9" xfId="1" applyNumberFormat="1" applyFont="1" applyBorder="1" applyAlignment="1">
      <alignment horizontal="center" vertical="top"/>
    </xf>
    <xf numFmtId="0" fontId="2" fillId="0" borderId="9" xfId="1" applyFont="1" applyBorder="1" applyAlignment="1">
      <alignment vertical="top" wrapText="1"/>
    </xf>
    <xf numFmtId="0" fontId="2" fillId="0" borderId="1" xfId="2" quotePrefix="1" applyFont="1" applyBorder="1" applyAlignment="1">
      <alignment horizontal="center"/>
    </xf>
    <xf numFmtId="0" fontId="2" fillId="0" borderId="1" xfId="2" quotePrefix="1" applyFont="1" applyBorder="1"/>
    <xf numFmtId="5" fontId="3" fillId="2" borderId="1" xfId="0" applyNumberFormat="1" applyFont="1" applyFill="1" applyBorder="1" applyAlignment="1"/>
    <xf numFmtId="49" fontId="2" fillId="0" borderId="0" xfId="0" quotePrefix="1" applyNumberFormat="1" applyFont="1" applyBorder="1" applyAlignment="1">
      <alignment horizontal="center"/>
    </xf>
    <xf numFmtId="0" fontId="3" fillId="0" borderId="0" xfId="0" applyFont="1" applyBorder="1" applyAlignment="1"/>
    <xf numFmtId="7" fontId="3" fillId="0" borderId="0" xfId="0" applyNumberFormat="1" applyFont="1" applyBorder="1" applyAlignment="1">
      <alignment horizontal="center"/>
    </xf>
    <xf numFmtId="7" fontId="3" fillId="0" borderId="0" xfId="0" applyNumberFormat="1" applyFont="1" applyBorder="1" applyAlignment="1"/>
    <xf numFmtId="5" fontId="3" fillId="0" borderId="0" xfId="0" applyNumberFormat="1" applyFont="1" applyBorder="1" applyAlignment="1"/>
    <xf numFmtId="5" fontId="2" fillId="0" borderId="0" xfId="0" applyNumberFormat="1" applyFont="1"/>
    <xf numFmtId="1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5" fontId="2" fillId="0" borderId="1" xfId="0" applyNumberFormat="1" applyFont="1" applyBorder="1" applyAlignment="1"/>
    <xf numFmtId="1" fontId="2" fillId="0" borderId="0" xfId="0" applyNumberFormat="1" applyFont="1"/>
    <xf numFmtId="1" fontId="2" fillId="0" borderId="1" xfId="3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0" xfId="0" quotePrefix="1" applyFont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5" applyFont="1" applyBorder="1"/>
    <xf numFmtId="166" fontId="3" fillId="2" borderId="1" xfId="0" applyNumberFormat="1" applyFont="1" applyFill="1" applyBorder="1" applyAlignment="1"/>
    <xf numFmtId="0" fontId="3" fillId="0" borderId="0" xfId="0" applyFont="1"/>
    <xf numFmtId="49" fontId="6" fillId="0" borderId="1" xfId="0" applyNumberFormat="1" applyFont="1" applyBorder="1"/>
    <xf numFmtId="0" fontId="6" fillId="0" borderId="1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2" fillId="0" borderId="1" xfId="2" quotePrefix="1" applyFont="1" applyBorder="1" applyAlignment="1">
      <alignment wrapText="1"/>
    </xf>
    <xf numFmtId="165" fontId="2" fillId="0" borderId="1" xfId="0" applyNumberFormat="1" applyFont="1" applyBorder="1"/>
    <xf numFmtId="0" fontId="2" fillId="0" borderId="1" xfId="2" quotePrefix="1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2" fillId="0" borderId="0" xfId="0" applyFont="1"/>
    <xf numFmtId="0" fontId="2" fillId="0" borderId="1" xfId="0" quotePrefix="1" applyFont="1" applyBorder="1"/>
    <xf numFmtId="0" fontId="2" fillId="0" borderId="1" xfId="0" applyNumberFormat="1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/>
    </xf>
    <xf numFmtId="0" fontId="2" fillId="0" borderId="1" xfId="0" quotePrefix="1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wrapText="1"/>
    </xf>
    <xf numFmtId="0" fontId="3" fillId="2" borderId="14" xfId="0" applyFont="1" applyFill="1" applyBorder="1" applyAlignment="1"/>
    <xf numFmtId="42" fontId="3" fillId="2" borderId="15" xfId="0" applyNumberFormat="1" applyFont="1" applyFill="1" applyBorder="1" applyAlignment="1">
      <alignment horizontal="center"/>
    </xf>
    <xf numFmtId="5" fontId="2" fillId="2" borderId="6" xfId="0" applyNumberFormat="1" applyFont="1" applyFill="1" applyBorder="1" applyAlignment="1">
      <alignment horizontal="right"/>
    </xf>
    <xf numFmtId="42" fontId="2" fillId="2" borderId="1" xfId="0" applyNumberFormat="1" applyFont="1" applyFill="1" applyBorder="1" applyAlignment="1">
      <alignment horizontal="right"/>
    </xf>
    <xf numFmtId="44" fontId="2" fillId="2" borderId="8" xfId="0" applyNumberFormat="1" applyFont="1" applyFill="1" applyBorder="1" applyAlignment="1">
      <alignment horizontal="left"/>
    </xf>
    <xf numFmtId="42" fontId="3" fillId="2" borderId="13" xfId="0" applyNumberFormat="1" applyFont="1" applyFill="1" applyBorder="1" applyAlignment="1">
      <alignment horizontal="right"/>
    </xf>
    <xf numFmtId="42" fontId="3" fillId="2" borderId="16" xfId="0" applyNumberFormat="1" applyFont="1" applyFill="1" applyBorder="1" applyAlignment="1"/>
    <xf numFmtId="49" fontId="6" fillId="0" borderId="1" xfId="0" applyNumberFormat="1" applyFont="1" applyBorder="1" applyAlignme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/>
    <xf numFmtId="0" fontId="6" fillId="0" borderId="1" xfId="0" applyFont="1" applyBorder="1"/>
    <xf numFmtId="0" fontId="2" fillId="0" borderId="1" xfId="6" quotePrefix="1" applyFont="1" applyBorder="1"/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Fill="1" applyBorder="1" applyAlignment="1">
      <alignment horizontal="center"/>
    </xf>
    <xf numFmtId="0" fontId="2" fillId="0" borderId="1" xfId="6" applyFont="1" applyFill="1" applyBorder="1"/>
    <xf numFmtId="166" fontId="3" fillId="2" borderId="1" xfId="0" applyNumberFormat="1" applyFont="1" applyFill="1" applyBorder="1" applyAlignment="1"/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quotePrefix="1" applyFont="1" applyBorder="1" applyAlignment="1">
      <alignment vertical="top" wrapText="1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1" xfId="12" quotePrefix="1" applyFont="1" applyBorder="1"/>
    <xf numFmtId="2" fontId="2" fillId="0" borderId="1" xfId="0" applyNumberFormat="1" applyFont="1" applyBorder="1" applyAlignment="1"/>
    <xf numFmtId="2" fontId="6" fillId="0" borderId="1" xfId="0" applyNumberFormat="1" applyFont="1" applyBorder="1" applyAlignment="1"/>
    <xf numFmtId="2" fontId="2" fillId="0" borderId="1" xfId="0" applyNumberFormat="1" applyFont="1" applyBorder="1" applyAlignment="1">
      <alignment vertical="top" wrapText="1"/>
    </xf>
    <xf numFmtId="0" fontId="2" fillId="0" borderId="1" xfId="6" applyFont="1" applyBorder="1"/>
    <xf numFmtId="0" fontId="2" fillId="0" borderId="1" xfId="12" quotePrefix="1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2" fillId="0" borderId="1" xfId="18" quotePrefix="1" applyFont="1" applyBorder="1" applyAlignment="1">
      <alignment horizontal="center"/>
    </xf>
    <xf numFmtId="0" fontId="2" fillId="0" borderId="1" xfId="18" quotePrefix="1" applyFont="1" applyBorder="1"/>
    <xf numFmtId="0" fontId="2" fillId="0" borderId="1" xfId="17" quotePrefix="1" applyFont="1" applyBorder="1" applyAlignment="1">
      <alignment horizontal="center"/>
    </xf>
    <xf numFmtId="0" fontId="2" fillId="0" borderId="1" xfId="17" quotePrefix="1" applyFont="1" applyBorder="1"/>
    <xf numFmtId="7" fontId="2" fillId="0" borderId="1" xfId="17" applyNumberFormat="1" applyFont="1" applyBorder="1"/>
    <xf numFmtId="167" fontId="2" fillId="0" borderId="1" xfId="18" applyNumberFormat="1" applyFont="1" applyBorder="1"/>
    <xf numFmtId="0" fontId="2" fillId="0" borderId="1" xfId="19" quotePrefix="1" applyFont="1" applyBorder="1"/>
    <xf numFmtId="0" fontId="2" fillId="0" borderId="1" xfId="19" quotePrefix="1" applyFont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44" fontId="3" fillId="2" borderId="10" xfId="0" applyNumberFormat="1" applyFont="1" applyFill="1" applyBorder="1" applyAlignment="1">
      <alignment horizontal="center" vertical="center" wrapText="1"/>
    </xf>
    <xf numFmtId="44" fontId="3" fillId="2" borderId="11" xfId="0" applyNumberFormat="1" applyFont="1" applyFill="1" applyBorder="1" applyAlignment="1">
      <alignment horizontal="center" vertical="center" wrapText="1"/>
    </xf>
    <xf numFmtId="44" fontId="3" fillId="2" borderId="12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wrapText="1"/>
    </xf>
    <xf numFmtId="0" fontId="3" fillId="2" borderId="11" xfId="0" applyNumberFormat="1" applyFont="1" applyFill="1" applyBorder="1" applyAlignment="1">
      <alignment horizontal="center" wrapText="1"/>
    </xf>
    <xf numFmtId="0" fontId="3" fillId="2" borderId="12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right" wrapText="1"/>
    </xf>
    <xf numFmtId="0" fontId="2" fillId="2" borderId="11" xfId="0" applyFont="1" applyFill="1" applyBorder="1" applyAlignment="1">
      <alignment horizontal="right" wrapText="1"/>
    </xf>
    <xf numFmtId="0" fontId="2" fillId="2" borderId="12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right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/>
    </xf>
    <xf numFmtId="164" fontId="2" fillId="3" borderId="1" xfId="1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wrapText="1"/>
    </xf>
    <xf numFmtId="164" fontId="6" fillId="3" borderId="1" xfId="0" applyNumberFormat="1" applyFont="1" applyFill="1" applyBorder="1" applyAlignment="1">
      <alignment horizontal="right"/>
    </xf>
    <xf numFmtId="164" fontId="6" fillId="3" borderId="1" xfId="0" applyNumberFormat="1" applyFont="1" applyFill="1" applyBorder="1"/>
    <xf numFmtId="44" fontId="2" fillId="3" borderId="1" xfId="0" applyNumberFormat="1" applyFont="1" applyFill="1" applyBorder="1" applyAlignment="1">
      <alignment horizontal="left" vertical="top" wrapText="1"/>
    </xf>
    <xf numFmtId="164" fontId="2" fillId="3" borderId="1" xfId="0" applyNumberFormat="1" applyFont="1" applyFill="1" applyBorder="1"/>
  </cellXfs>
  <cellStyles count="20">
    <cellStyle name="Normální" xfId="0" builtinId="0"/>
    <cellStyle name="normální 10" xfId="18"/>
    <cellStyle name="normální 11" xfId="19"/>
    <cellStyle name="normální 2" xfId="4"/>
    <cellStyle name="normální 2 2" xfId="5"/>
    <cellStyle name="normální 2 3" xfId="11"/>
    <cellStyle name="normální 3" xfId="3"/>
    <cellStyle name="normální 3 2" xfId="10"/>
    <cellStyle name="normální 4" xfId="7"/>
    <cellStyle name="normální 4 2" xfId="13"/>
    <cellStyle name="normální 4 3" xfId="6"/>
    <cellStyle name="normální 4 4" xfId="15"/>
    <cellStyle name="normální 5" xfId="8"/>
    <cellStyle name="normální 5 2" xfId="14"/>
    <cellStyle name="normální 5 3" xfId="16"/>
    <cellStyle name="normální 6" xfId="9"/>
    <cellStyle name="normální 7" xfId="12"/>
    <cellStyle name="normální 8" xfId="2"/>
    <cellStyle name="normální 9" xfId="17"/>
    <cellStyle name="normální_POL.XLS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opLeftCell="A91" workbookViewId="0">
      <selection activeCell="H109" sqref="H109"/>
    </sheetView>
  </sheetViews>
  <sheetFormatPr defaultRowHeight="14.25" x14ac:dyDescent="0.3"/>
  <cols>
    <col min="1" max="1" width="17.28515625" style="3" customWidth="1"/>
    <col min="2" max="2" width="52" style="59" customWidth="1"/>
    <col min="3" max="3" width="13.85546875" style="3" customWidth="1"/>
    <col min="4" max="4" width="16.85546875" style="3" customWidth="1"/>
    <col min="5" max="5" width="15.85546875" style="59" customWidth="1"/>
    <col min="6" max="6" width="15.28515625" style="59" customWidth="1"/>
    <col min="7" max="7" width="17.5703125" style="59" customWidth="1"/>
    <col min="8" max="8" width="14.140625" style="59" customWidth="1"/>
    <col min="9" max="256" width="9.140625" style="59"/>
    <col min="257" max="257" width="17.28515625" style="59" customWidth="1"/>
    <col min="258" max="258" width="55.5703125" style="59" bestFit="1" customWidth="1"/>
    <col min="259" max="259" width="13.85546875" style="59" customWidth="1"/>
    <col min="260" max="260" width="11.28515625" style="59" customWidth="1"/>
    <col min="261" max="261" width="15.85546875" style="59" customWidth="1"/>
    <col min="262" max="262" width="14.85546875" style="59" customWidth="1"/>
    <col min="263" max="263" width="17.5703125" style="59" customWidth="1"/>
    <col min="264" max="264" width="14.140625" style="59" customWidth="1"/>
    <col min="265" max="512" width="9.140625" style="59"/>
    <col min="513" max="513" width="17.28515625" style="59" customWidth="1"/>
    <col min="514" max="514" width="55.5703125" style="59" bestFit="1" customWidth="1"/>
    <col min="515" max="515" width="13.85546875" style="59" customWidth="1"/>
    <col min="516" max="516" width="11.28515625" style="59" customWidth="1"/>
    <col min="517" max="517" width="15.85546875" style="59" customWidth="1"/>
    <col min="518" max="518" width="14.85546875" style="59" customWidth="1"/>
    <col min="519" max="519" width="17.5703125" style="59" customWidth="1"/>
    <col min="520" max="520" width="14.140625" style="59" customWidth="1"/>
    <col min="521" max="768" width="9.140625" style="59"/>
    <col min="769" max="769" width="17.28515625" style="59" customWidth="1"/>
    <col min="770" max="770" width="55.5703125" style="59" bestFit="1" customWidth="1"/>
    <col min="771" max="771" width="13.85546875" style="59" customWidth="1"/>
    <col min="772" max="772" width="11.28515625" style="59" customWidth="1"/>
    <col min="773" max="773" width="15.85546875" style="59" customWidth="1"/>
    <col min="774" max="774" width="14.85546875" style="59" customWidth="1"/>
    <col min="775" max="775" width="17.5703125" style="59" customWidth="1"/>
    <col min="776" max="776" width="14.140625" style="59" customWidth="1"/>
    <col min="777" max="1024" width="9.140625" style="59"/>
    <col min="1025" max="1025" width="17.28515625" style="59" customWidth="1"/>
    <col min="1026" max="1026" width="55.5703125" style="59" bestFit="1" customWidth="1"/>
    <col min="1027" max="1027" width="13.85546875" style="59" customWidth="1"/>
    <col min="1028" max="1028" width="11.28515625" style="59" customWidth="1"/>
    <col min="1029" max="1029" width="15.85546875" style="59" customWidth="1"/>
    <col min="1030" max="1030" width="14.85546875" style="59" customWidth="1"/>
    <col min="1031" max="1031" width="17.5703125" style="59" customWidth="1"/>
    <col min="1032" max="1032" width="14.140625" style="59" customWidth="1"/>
    <col min="1033" max="1280" width="9.140625" style="59"/>
    <col min="1281" max="1281" width="17.28515625" style="59" customWidth="1"/>
    <col min="1282" max="1282" width="55.5703125" style="59" bestFit="1" customWidth="1"/>
    <col min="1283" max="1283" width="13.85546875" style="59" customWidth="1"/>
    <col min="1284" max="1284" width="11.28515625" style="59" customWidth="1"/>
    <col min="1285" max="1285" width="15.85546875" style="59" customWidth="1"/>
    <col min="1286" max="1286" width="14.85546875" style="59" customWidth="1"/>
    <col min="1287" max="1287" width="17.5703125" style="59" customWidth="1"/>
    <col min="1288" max="1288" width="14.140625" style="59" customWidth="1"/>
    <col min="1289" max="1536" width="9.140625" style="59"/>
    <col min="1537" max="1537" width="17.28515625" style="59" customWidth="1"/>
    <col min="1538" max="1538" width="55.5703125" style="59" bestFit="1" customWidth="1"/>
    <col min="1539" max="1539" width="13.85546875" style="59" customWidth="1"/>
    <col min="1540" max="1540" width="11.28515625" style="59" customWidth="1"/>
    <col min="1541" max="1541" width="15.85546875" style="59" customWidth="1"/>
    <col min="1542" max="1542" width="14.85546875" style="59" customWidth="1"/>
    <col min="1543" max="1543" width="17.5703125" style="59" customWidth="1"/>
    <col min="1544" max="1544" width="14.140625" style="59" customWidth="1"/>
    <col min="1545" max="1792" width="9.140625" style="59"/>
    <col min="1793" max="1793" width="17.28515625" style="59" customWidth="1"/>
    <col min="1794" max="1794" width="55.5703125" style="59" bestFit="1" customWidth="1"/>
    <col min="1795" max="1795" width="13.85546875" style="59" customWidth="1"/>
    <col min="1796" max="1796" width="11.28515625" style="59" customWidth="1"/>
    <col min="1797" max="1797" width="15.85546875" style="59" customWidth="1"/>
    <col min="1798" max="1798" width="14.85546875" style="59" customWidth="1"/>
    <col min="1799" max="1799" width="17.5703125" style="59" customWidth="1"/>
    <col min="1800" max="1800" width="14.140625" style="59" customWidth="1"/>
    <col min="1801" max="2048" width="9.140625" style="59"/>
    <col min="2049" max="2049" width="17.28515625" style="59" customWidth="1"/>
    <col min="2050" max="2050" width="55.5703125" style="59" bestFit="1" customWidth="1"/>
    <col min="2051" max="2051" width="13.85546875" style="59" customWidth="1"/>
    <col min="2052" max="2052" width="11.28515625" style="59" customWidth="1"/>
    <col min="2053" max="2053" width="15.85546875" style="59" customWidth="1"/>
    <col min="2054" max="2054" width="14.85546875" style="59" customWidth="1"/>
    <col min="2055" max="2055" width="17.5703125" style="59" customWidth="1"/>
    <col min="2056" max="2056" width="14.140625" style="59" customWidth="1"/>
    <col min="2057" max="2304" width="9.140625" style="59"/>
    <col min="2305" max="2305" width="17.28515625" style="59" customWidth="1"/>
    <col min="2306" max="2306" width="55.5703125" style="59" bestFit="1" customWidth="1"/>
    <col min="2307" max="2307" width="13.85546875" style="59" customWidth="1"/>
    <col min="2308" max="2308" width="11.28515625" style="59" customWidth="1"/>
    <col min="2309" max="2309" width="15.85546875" style="59" customWidth="1"/>
    <col min="2310" max="2310" width="14.85546875" style="59" customWidth="1"/>
    <col min="2311" max="2311" width="17.5703125" style="59" customWidth="1"/>
    <col min="2312" max="2312" width="14.140625" style="59" customWidth="1"/>
    <col min="2313" max="2560" width="9.140625" style="59"/>
    <col min="2561" max="2561" width="17.28515625" style="59" customWidth="1"/>
    <col min="2562" max="2562" width="55.5703125" style="59" bestFit="1" customWidth="1"/>
    <col min="2563" max="2563" width="13.85546875" style="59" customWidth="1"/>
    <col min="2564" max="2564" width="11.28515625" style="59" customWidth="1"/>
    <col min="2565" max="2565" width="15.85546875" style="59" customWidth="1"/>
    <col min="2566" max="2566" width="14.85546875" style="59" customWidth="1"/>
    <col min="2567" max="2567" width="17.5703125" style="59" customWidth="1"/>
    <col min="2568" max="2568" width="14.140625" style="59" customWidth="1"/>
    <col min="2569" max="2816" width="9.140625" style="59"/>
    <col min="2817" max="2817" width="17.28515625" style="59" customWidth="1"/>
    <col min="2818" max="2818" width="55.5703125" style="59" bestFit="1" customWidth="1"/>
    <col min="2819" max="2819" width="13.85546875" style="59" customWidth="1"/>
    <col min="2820" max="2820" width="11.28515625" style="59" customWidth="1"/>
    <col min="2821" max="2821" width="15.85546875" style="59" customWidth="1"/>
    <col min="2822" max="2822" width="14.85546875" style="59" customWidth="1"/>
    <col min="2823" max="2823" width="17.5703125" style="59" customWidth="1"/>
    <col min="2824" max="2824" width="14.140625" style="59" customWidth="1"/>
    <col min="2825" max="3072" width="9.140625" style="59"/>
    <col min="3073" max="3073" width="17.28515625" style="59" customWidth="1"/>
    <col min="3074" max="3074" width="55.5703125" style="59" bestFit="1" customWidth="1"/>
    <col min="3075" max="3075" width="13.85546875" style="59" customWidth="1"/>
    <col min="3076" max="3076" width="11.28515625" style="59" customWidth="1"/>
    <col min="3077" max="3077" width="15.85546875" style="59" customWidth="1"/>
    <col min="3078" max="3078" width="14.85546875" style="59" customWidth="1"/>
    <col min="3079" max="3079" width="17.5703125" style="59" customWidth="1"/>
    <col min="3080" max="3080" width="14.140625" style="59" customWidth="1"/>
    <col min="3081" max="3328" width="9.140625" style="59"/>
    <col min="3329" max="3329" width="17.28515625" style="59" customWidth="1"/>
    <col min="3330" max="3330" width="55.5703125" style="59" bestFit="1" customWidth="1"/>
    <col min="3331" max="3331" width="13.85546875" style="59" customWidth="1"/>
    <col min="3332" max="3332" width="11.28515625" style="59" customWidth="1"/>
    <col min="3333" max="3333" width="15.85546875" style="59" customWidth="1"/>
    <col min="3334" max="3334" width="14.85546875" style="59" customWidth="1"/>
    <col min="3335" max="3335" width="17.5703125" style="59" customWidth="1"/>
    <col min="3336" max="3336" width="14.140625" style="59" customWidth="1"/>
    <col min="3337" max="3584" width="9.140625" style="59"/>
    <col min="3585" max="3585" width="17.28515625" style="59" customWidth="1"/>
    <col min="3586" max="3586" width="55.5703125" style="59" bestFit="1" customWidth="1"/>
    <col min="3587" max="3587" width="13.85546875" style="59" customWidth="1"/>
    <col min="3588" max="3588" width="11.28515625" style="59" customWidth="1"/>
    <col min="3589" max="3589" width="15.85546875" style="59" customWidth="1"/>
    <col min="3590" max="3590" width="14.85546875" style="59" customWidth="1"/>
    <col min="3591" max="3591" width="17.5703125" style="59" customWidth="1"/>
    <col min="3592" max="3592" width="14.140625" style="59" customWidth="1"/>
    <col min="3593" max="3840" width="9.140625" style="59"/>
    <col min="3841" max="3841" width="17.28515625" style="59" customWidth="1"/>
    <col min="3842" max="3842" width="55.5703125" style="59" bestFit="1" customWidth="1"/>
    <col min="3843" max="3843" width="13.85546875" style="59" customWidth="1"/>
    <col min="3844" max="3844" width="11.28515625" style="59" customWidth="1"/>
    <col min="3845" max="3845" width="15.85546875" style="59" customWidth="1"/>
    <col min="3846" max="3846" width="14.85546875" style="59" customWidth="1"/>
    <col min="3847" max="3847" width="17.5703125" style="59" customWidth="1"/>
    <col min="3848" max="3848" width="14.140625" style="59" customWidth="1"/>
    <col min="3849" max="4096" width="9.140625" style="59"/>
    <col min="4097" max="4097" width="17.28515625" style="59" customWidth="1"/>
    <col min="4098" max="4098" width="55.5703125" style="59" bestFit="1" customWidth="1"/>
    <col min="4099" max="4099" width="13.85546875" style="59" customWidth="1"/>
    <col min="4100" max="4100" width="11.28515625" style="59" customWidth="1"/>
    <col min="4101" max="4101" width="15.85546875" style="59" customWidth="1"/>
    <col min="4102" max="4102" width="14.85546875" style="59" customWidth="1"/>
    <col min="4103" max="4103" width="17.5703125" style="59" customWidth="1"/>
    <col min="4104" max="4104" width="14.140625" style="59" customWidth="1"/>
    <col min="4105" max="4352" width="9.140625" style="59"/>
    <col min="4353" max="4353" width="17.28515625" style="59" customWidth="1"/>
    <col min="4354" max="4354" width="55.5703125" style="59" bestFit="1" customWidth="1"/>
    <col min="4355" max="4355" width="13.85546875" style="59" customWidth="1"/>
    <col min="4356" max="4356" width="11.28515625" style="59" customWidth="1"/>
    <col min="4357" max="4357" width="15.85546875" style="59" customWidth="1"/>
    <col min="4358" max="4358" width="14.85546875" style="59" customWidth="1"/>
    <col min="4359" max="4359" width="17.5703125" style="59" customWidth="1"/>
    <col min="4360" max="4360" width="14.140625" style="59" customWidth="1"/>
    <col min="4361" max="4608" width="9.140625" style="59"/>
    <col min="4609" max="4609" width="17.28515625" style="59" customWidth="1"/>
    <col min="4610" max="4610" width="55.5703125" style="59" bestFit="1" customWidth="1"/>
    <col min="4611" max="4611" width="13.85546875" style="59" customWidth="1"/>
    <col min="4612" max="4612" width="11.28515625" style="59" customWidth="1"/>
    <col min="4613" max="4613" width="15.85546875" style="59" customWidth="1"/>
    <col min="4614" max="4614" width="14.85546875" style="59" customWidth="1"/>
    <col min="4615" max="4615" width="17.5703125" style="59" customWidth="1"/>
    <col min="4616" max="4616" width="14.140625" style="59" customWidth="1"/>
    <col min="4617" max="4864" width="9.140625" style="59"/>
    <col min="4865" max="4865" width="17.28515625" style="59" customWidth="1"/>
    <col min="4866" max="4866" width="55.5703125" style="59" bestFit="1" customWidth="1"/>
    <col min="4867" max="4867" width="13.85546875" style="59" customWidth="1"/>
    <col min="4868" max="4868" width="11.28515625" style="59" customWidth="1"/>
    <col min="4869" max="4869" width="15.85546875" style="59" customWidth="1"/>
    <col min="4870" max="4870" width="14.85546875" style="59" customWidth="1"/>
    <col min="4871" max="4871" width="17.5703125" style="59" customWidth="1"/>
    <col min="4872" max="4872" width="14.140625" style="59" customWidth="1"/>
    <col min="4873" max="5120" width="9.140625" style="59"/>
    <col min="5121" max="5121" width="17.28515625" style="59" customWidth="1"/>
    <col min="5122" max="5122" width="55.5703125" style="59" bestFit="1" customWidth="1"/>
    <col min="5123" max="5123" width="13.85546875" style="59" customWidth="1"/>
    <col min="5124" max="5124" width="11.28515625" style="59" customWidth="1"/>
    <col min="5125" max="5125" width="15.85546875" style="59" customWidth="1"/>
    <col min="5126" max="5126" width="14.85546875" style="59" customWidth="1"/>
    <col min="5127" max="5127" width="17.5703125" style="59" customWidth="1"/>
    <col min="5128" max="5128" width="14.140625" style="59" customWidth="1"/>
    <col min="5129" max="5376" width="9.140625" style="59"/>
    <col min="5377" max="5377" width="17.28515625" style="59" customWidth="1"/>
    <col min="5378" max="5378" width="55.5703125" style="59" bestFit="1" customWidth="1"/>
    <col min="5379" max="5379" width="13.85546875" style="59" customWidth="1"/>
    <col min="5380" max="5380" width="11.28515625" style="59" customWidth="1"/>
    <col min="5381" max="5381" width="15.85546875" style="59" customWidth="1"/>
    <col min="5382" max="5382" width="14.85546875" style="59" customWidth="1"/>
    <col min="5383" max="5383" width="17.5703125" style="59" customWidth="1"/>
    <col min="5384" max="5384" width="14.140625" style="59" customWidth="1"/>
    <col min="5385" max="5632" width="9.140625" style="59"/>
    <col min="5633" max="5633" width="17.28515625" style="59" customWidth="1"/>
    <col min="5634" max="5634" width="55.5703125" style="59" bestFit="1" customWidth="1"/>
    <col min="5635" max="5635" width="13.85546875" style="59" customWidth="1"/>
    <col min="5636" max="5636" width="11.28515625" style="59" customWidth="1"/>
    <col min="5637" max="5637" width="15.85546875" style="59" customWidth="1"/>
    <col min="5638" max="5638" width="14.85546875" style="59" customWidth="1"/>
    <col min="5639" max="5639" width="17.5703125" style="59" customWidth="1"/>
    <col min="5640" max="5640" width="14.140625" style="59" customWidth="1"/>
    <col min="5641" max="5888" width="9.140625" style="59"/>
    <col min="5889" max="5889" width="17.28515625" style="59" customWidth="1"/>
    <col min="5890" max="5890" width="55.5703125" style="59" bestFit="1" customWidth="1"/>
    <col min="5891" max="5891" width="13.85546875" style="59" customWidth="1"/>
    <col min="5892" max="5892" width="11.28515625" style="59" customWidth="1"/>
    <col min="5893" max="5893" width="15.85546875" style="59" customWidth="1"/>
    <col min="5894" max="5894" width="14.85546875" style="59" customWidth="1"/>
    <col min="5895" max="5895" width="17.5703125" style="59" customWidth="1"/>
    <col min="5896" max="5896" width="14.140625" style="59" customWidth="1"/>
    <col min="5897" max="6144" width="9.140625" style="59"/>
    <col min="6145" max="6145" width="17.28515625" style="59" customWidth="1"/>
    <col min="6146" max="6146" width="55.5703125" style="59" bestFit="1" customWidth="1"/>
    <col min="6147" max="6147" width="13.85546875" style="59" customWidth="1"/>
    <col min="6148" max="6148" width="11.28515625" style="59" customWidth="1"/>
    <col min="6149" max="6149" width="15.85546875" style="59" customWidth="1"/>
    <col min="6150" max="6150" width="14.85546875" style="59" customWidth="1"/>
    <col min="6151" max="6151" width="17.5703125" style="59" customWidth="1"/>
    <col min="6152" max="6152" width="14.140625" style="59" customWidth="1"/>
    <col min="6153" max="6400" width="9.140625" style="59"/>
    <col min="6401" max="6401" width="17.28515625" style="59" customWidth="1"/>
    <col min="6402" max="6402" width="55.5703125" style="59" bestFit="1" customWidth="1"/>
    <col min="6403" max="6403" width="13.85546875" style="59" customWidth="1"/>
    <col min="6404" max="6404" width="11.28515625" style="59" customWidth="1"/>
    <col min="6405" max="6405" width="15.85546875" style="59" customWidth="1"/>
    <col min="6406" max="6406" width="14.85546875" style="59" customWidth="1"/>
    <col min="6407" max="6407" width="17.5703125" style="59" customWidth="1"/>
    <col min="6408" max="6408" width="14.140625" style="59" customWidth="1"/>
    <col min="6409" max="6656" width="9.140625" style="59"/>
    <col min="6657" max="6657" width="17.28515625" style="59" customWidth="1"/>
    <col min="6658" max="6658" width="55.5703125" style="59" bestFit="1" customWidth="1"/>
    <col min="6659" max="6659" width="13.85546875" style="59" customWidth="1"/>
    <col min="6660" max="6660" width="11.28515625" style="59" customWidth="1"/>
    <col min="6661" max="6661" width="15.85546875" style="59" customWidth="1"/>
    <col min="6662" max="6662" width="14.85546875" style="59" customWidth="1"/>
    <col min="6663" max="6663" width="17.5703125" style="59" customWidth="1"/>
    <col min="6664" max="6664" width="14.140625" style="59" customWidth="1"/>
    <col min="6665" max="6912" width="9.140625" style="59"/>
    <col min="6913" max="6913" width="17.28515625" style="59" customWidth="1"/>
    <col min="6914" max="6914" width="55.5703125" style="59" bestFit="1" customWidth="1"/>
    <col min="6915" max="6915" width="13.85546875" style="59" customWidth="1"/>
    <col min="6916" max="6916" width="11.28515625" style="59" customWidth="1"/>
    <col min="6917" max="6917" width="15.85546875" style="59" customWidth="1"/>
    <col min="6918" max="6918" width="14.85546875" style="59" customWidth="1"/>
    <col min="6919" max="6919" width="17.5703125" style="59" customWidth="1"/>
    <col min="6920" max="6920" width="14.140625" style="59" customWidth="1"/>
    <col min="6921" max="7168" width="9.140625" style="59"/>
    <col min="7169" max="7169" width="17.28515625" style="59" customWidth="1"/>
    <col min="7170" max="7170" width="55.5703125" style="59" bestFit="1" customWidth="1"/>
    <col min="7171" max="7171" width="13.85546875" style="59" customWidth="1"/>
    <col min="7172" max="7172" width="11.28515625" style="59" customWidth="1"/>
    <col min="7173" max="7173" width="15.85546875" style="59" customWidth="1"/>
    <col min="7174" max="7174" width="14.85546875" style="59" customWidth="1"/>
    <col min="7175" max="7175" width="17.5703125" style="59" customWidth="1"/>
    <col min="7176" max="7176" width="14.140625" style="59" customWidth="1"/>
    <col min="7177" max="7424" width="9.140625" style="59"/>
    <col min="7425" max="7425" width="17.28515625" style="59" customWidth="1"/>
    <col min="7426" max="7426" width="55.5703125" style="59" bestFit="1" customWidth="1"/>
    <col min="7427" max="7427" width="13.85546875" style="59" customWidth="1"/>
    <col min="7428" max="7428" width="11.28515625" style="59" customWidth="1"/>
    <col min="7429" max="7429" width="15.85546875" style="59" customWidth="1"/>
    <col min="7430" max="7430" width="14.85546875" style="59" customWidth="1"/>
    <col min="7431" max="7431" width="17.5703125" style="59" customWidth="1"/>
    <col min="7432" max="7432" width="14.140625" style="59" customWidth="1"/>
    <col min="7433" max="7680" width="9.140625" style="59"/>
    <col min="7681" max="7681" width="17.28515625" style="59" customWidth="1"/>
    <col min="7682" max="7682" width="55.5703125" style="59" bestFit="1" customWidth="1"/>
    <col min="7683" max="7683" width="13.85546875" style="59" customWidth="1"/>
    <col min="7684" max="7684" width="11.28515625" style="59" customWidth="1"/>
    <col min="7685" max="7685" width="15.85546875" style="59" customWidth="1"/>
    <col min="7686" max="7686" width="14.85546875" style="59" customWidth="1"/>
    <col min="7687" max="7687" width="17.5703125" style="59" customWidth="1"/>
    <col min="7688" max="7688" width="14.140625" style="59" customWidth="1"/>
    <col min="7689" max="7936" width="9.140625" style="59"/>
    <col min="7937" max="7937" width="17.28515625" style="59" customWidth="1"/>
    <col min="7938" max="7938" width="55.5703125" style="59" bestFit="1" customWidth="1"/>
    <col min="7939" max="7939" width="13.85546875" style="59" customWidth="1"/>
    <col min="7940" max="7940" width="11.28515625" style="59" customWidth="1"/>
    <col min="7941" max="7941" width="15.85546875" style="59" customWidth="1"/>
    <col min="7942" max="7942" width="14.85546875" style="59" customWidth="1"/>
    <col min="7943" max="7943" width="17.5703125" style="59" customWidth="1"/>
    <col min="7944" max="7944" width="14.140625" style="59" customWidth="1"/>
    <col min="7945" max="8192" width="9.140625" style="59"/>
    <col min="8193" max="8193" width="17.28515625" style="59" customWidth="1"/>
    <col min="8194" max="8194" width="55.5703125" style="59" bestFit="1" customWidth="1"/>
    <col min="8195" max="8195" width="13.85546875" style="59" customWidth="1"/>
    <col min="8196" max="8196" width="11.28515625" style="59" customWidth="1"/>
    <col min="8197" max="8197" width="15.85546875" style="59" customWidth="1"/>
    <col min="8198" max="8198" width="14.85546875" style="59" customWidth="1"/>
    <col min="8199" max="8199" width="17.5703125" style="59" customWidth="1"/>
    <col min="8200" max="8200" width="14.140625" style="59" customWidth="1"/>
    <col min="8201" max="8448" width="9.140625" style="59"/>
    <col min="8449" max="8449" width="17.28515625" style="59" customWidth="1"/>
    <col min="8450" max="8450" width="55.5703125" style="59" bestFit="1" customWidth="1"/>
    <col min="8451" max="8451" width="13.85546875" style="59" customWidth="1"/>
    <col min="8452" max="8452" width="11.28515625" style="59" customWidth="1"/>
    <col min="8453" max="8453" width="15.85546875" style="59" customWidth="1"/>
    <col min="8454" max="8454" width="14.85546875" style="59" customWidth="1"/>
    <col min="8455" max="8455" width="17.5703125" style="59" customWidth="1"/>
    <col min="8456" max="8456" width="14.140625" style="59" customWidth="1"/>
    <col min="8457" max="8704" width="9.140625" style="59"/>
    <col min="8705" max="8705" width="17.28515625" style="59" customWidth="1"/>
    <col min="8706" max="8706" width="55.5703125" style="59" bestFit="1" customWidth="1"/>
    <col min="8707" max="8707" width="13.85546875" style="59" customWidth="1"/>
    <col min="8708" max="8708" width="11.28515625" style="59" customWidth="1"/>
    <col min="8709" max="8709" width="15.85546875" style="59" customWidth="1"/>
    <col min="8710" max="8710" width="14.85546875" style="59" customWidth="1"/>
    <col min="8711" max="8711" width="17.5703125" style="59" customWidth="1"/>
    <col min="8712" max="8712" width="14.140625" style="59" customWidth="1"/>
    <col min="8713" max="8960" width="9.140625" style="59"/>
    <col min="8961" max="8961" width="17.28515625" style="59" customWidth="1"/>
    <col min="8962" max="8962" width="55.5703125" style="59" bestFit="1" customWidth="1"/>
    <col min="8963" max="8963" width="13.85546875" style="59" customWidth="1"/>
    <col min="8964" max="8964" width="11.28515625" style="59" customWidth="1"/>
    <col min="8965" max="8965" width="15.85546875" style="59" customWidth="1"/>
    <col min="8966" max="8966" width="14.85546875" style="59" customWidth="1"/>
    <col min="8967" max="8967" width="17.5703125" style="59" customWidth="1"/>
    <col min="8968" max="8968" width="14.140625" style="59" customWidth="1"/>
    <col min="8969" max="9216" width="9.140625" style="59"/>
    <col min="9217" max="9217" width="17.28515625" style="59" customWidth="1"/>
    <col min="9218" max="9218" width="55.5703125" style="59" bestFit="1" customWidth="1"/>
    <col min="9219" max="9219" width="13.85546875" style="59" customWidth="1"/>
    <col min="9220" max="9220" width="11.28515625" style="59" customWidth="1"/>
    <col min="9221" max="9221" width="15.85546875" style="59" customWidth="1"/>
    <col min="9222" max="9222" width="14.85546875" style="59" customWidth="1"/>
    <col min="9223" max="9223" width="17.5703125" style="59" customWidth="1"/>
    <col min="9224" max="9224" width="14.140625" style="59" customWidth="1"/>
    <col min="9225" max="9472" width="9.140625" style="59"/>
    <col min="9473" max="9473" width="17.28515625" style="59" customWidth="1"/>
    <col min="9474" max="9474" width="55.5703125" style="59" bestFit="1" customWidth="1"/>
    <col min="9475" max="9475" width="13.85546875" style="59" customWidth="1"/>
    <col min="9476" max="9476" width="11.28515625" style="59" customWidth="1"/>
    <col min="9477" max="9477" width="15.85546875" style="59" customWidth="1"/>
    <col min="9478" max="9478" width="14.85546875" style="59" customWidth="1"/>
    <col min="9479" max="9479" width="17.5703125" style="59" customWidth="1"/>
    <col min="9480" max="9480" width="14.140625" style="59" customWidth="1"/>
    <col min="9481" max="9728" width="9.140625" style="59"/>
    <col min="9729" max="9729" width="17.28515625" style="59" customWidth="1"/>
    <col min="9730" max="9730" width="55.5703125" style="59" bestFit="1" customWidth="1"/>
    <col min="9731" max="9731" width="13.85546875" style="59" customWidth="1"/>
    <col min="9732" max="9732" width="11.28515625" style="59" customWidth="1"/>
    <col min="9733" max="9733" width="15.85546875" style="59" customWidth="1"/>
    <col min="9734" max="9734" width="14.85546875" style="59" customWidth="1"/>
    <col min="9735" max="9735" width="17.5703125" style="59" customWidth="1"/>
    <col min="9736" max="9736" width="14.140625" style="59" customWidth="1"/>
    <col min="9737" max="9984" width="9.140625" style="59"/>
    <col min="9985" max="9985" width="17.28515625" style="59" customWidth="1"/>
    <col min="9986" max="9986" width="55.5703125" style="59" bestFit="1" customWidth="1"/>
    <col min="9987" max="9987" width="13.85546875" style="59" customWidth="1"/>
    <col min="9988" max="9988" width="11.28515625" style="59" customWidth="1"/>
    <col min="9989" max="9989" width="15.85546875" style="59" customWidth="1"/>
    <col min="9990" max="9990" width="14.85546875" style="59" customWidth="1"/>
    <col min="9991" max="9991" width="17.5703125" style="59" customWidth="1"/>
    <col min="9992" max="9992" width="14.140625" style="59" customWidth="1"/>
    <col min="9993" max="10240" width="9.140625" style="59"/>
    <col min="10241" max="10241" width="17.28515625" style="59" customWidth="1"/>
    <col min="10242" max="10242" width="55.5703125" style="59" bestFit="1" customWidth="1"/>
    <col min="10243" max="10243" width="13.85546875" style="59" customWidth="1"/>
    <col min="10244" max="10244" width="11.28515625" style="59" customWidth="1"/>
    <col min="10245" max="10245" width="15.85546875" style="59" customWidth="1"/>
    <col min="10246" max="10246" width="14.85546875" style="59" customWidth="1"/>
    <col min="10247" max="10247" width="17.5703125" style="59" customWidth="1"/>
    <col min="10248" max="10248" width="14.140625" style="59" customWidth="1"/>
    <col min="10249" max="10496" width="9.140625" style="59"/>
    <col min="10497" max="10497" width="17.28515625" style="59" customWidth="1"/>
    <col min="10498" max="10498" width="55.5703125" style="59" bestFit="1" customWidth="1"/>
    <col min="10499" max="10499" width="13.85546875" style="59" customWidth="1"/>
    <col min="10500" max="10500" width="11.28515625" style="59" customWidth="1"/>
    <col min="10501" max="10501" width="15.85546875" style="59" customWidth="1"/>
    <col min="10502" max="10502" width="14.85546875" style="59" customWidth="1"/>
    <col min="10503" max="10503" width="17.5703125" style="59" customWidth="1"/>
    <col min="10504" max="10504" width="14.140625" style="59" customWidth="1"/>
    <col min="10505" max="10752" width="9.140625" style="59"/>
    <col min="10753" max="10753" width="17.28515625" style="59" customWidth="1"/>
    <col min="10754" max="10754" width="55.5703125" style="59" bestFit="1" customWidth="1"/>
    <col min="10755" max="10755" width="13.85546875" style="59" customWidth="1"/>
    <col min="10756" max="10756" width="11.28515625" style="59" customWidth="1"/>
    <col min="10757" max="10757" width="15.85546875" style="59" customWidth="1"/>
    <col min="10758" max="10758" width="14.85546875" style="59" customWidth="1"/>
    <col min="10759" max="10759" width="17.5703125" style="59" customWidth="1"/>
    <col min="10760" max="10760" width="14.140625" style="59" customWidth="1"/>
    <col min="10761" max="11008" width="9.140625" style="59"/>
    <col min="11009" max="11009" width="17.28515625" style="59" customWidth="1"/>
    <col min="11010" max="11010" width="55.5703125" style="59" bestFit="1" customWidth="1"/>
    <col min="11011" max="11011" width="13.85546875" style="59" customWidth="1"/>
    <col min="11012" max="11012" width="11.28515625" style="59" customWidth="1"/>
    <col min="11013" max="11013" width="15.85546875" style="59" customWidth="1"/>
    <col min="11014" max="11014" width="14.85546875" style="59" customWidth="1"/>
    <col min="11015" max="11015" width="17.5703125" style="59" customWidth="1"/>
    <col min="11016" max="11016" width="14.140625" style="59" customWidth="1"/>
    <col min="11017" max="11264" width="9.140625" style="59"/>
    <col min="11265" max="11265" width="17.28515625" style="59" customWidth="1"/>
    <col min="11266" max="11266" width="55.5703125" style="59" bestFit="1" customWidth="1"/>
    <col min="11267" max="11267" width="13.85546875" style="59" customWidth="1"/>
    <col min="11268" max="11268" width="11.28515625" style="59" customWidth="1"/>
    <col min="11269" max="11269" width="15.85546875" style="59" customWidth="1"/>
    <col min="11270" max="11270" width="14.85546875" style="59" customWidth="1"/>
    <col min="11271" max="11271" width="17.5703125" style="59" customWidth="1"/>
    <col min="11272" max="11272" width="14.140625" style="59" customWidth="1"/>
    <col min="11273" max="11520" width="9.140625" style="59"/>
    <col min="11521" max="11521" width="17.28515625" style="59" customWidth="1"/>
    <col min="11522" max="11522" width="55.5703125" style="59" bestFit="1" customWidth="1"/>
    <col min="11523" max="11523" width="13.85546875" style="59" customWidth="1"/>
    <col min="11524" max="11524" width="11.28515625" style="59" customWidth="1"/>
    <col min="11525" max="11525" width="15.85546875" style="59" customWidth="1"/>
    <col min="11526" max="11526" width="14.85546875" style="59" customWidth="1"/>
    <col min="11527" max="11527" width="17.5703125" style="59" customWidth="1"/>
    <col min="11528" max="11528" width="14.140625" style="59" customWidth="1"/>
    <col min="11529" max="11776" width="9.140625" style="59"/>
    <col min="11777" max="11777" width="17.28515625" style="59" customWidth="1"/>
    <col min="11778" max="11778" width="55.5703125" style="59" bestFit="1" customWidth="1"/>
    <col min="11779" max="11779" width="13.85546875" style="59" customWidth="1"/>
    <col min="11780" max="11780" width="11.28515625" style="59" customWidth="1"/>
    <col min="11781" max="11781" width="15.85546875" style="59" customWidth="1"/>
    <col min="11782" max="11782" width="14.85546875" style="59" customWidth="1"/>
    <col min="11783" max="11783" width="17.5703125" style="59" customWidth="1"/>
    <col min="11784" max="11784" width="14.140625" style="59" customWidth="1"/>
    <col min="11785" max="12032" width="9.140625" style="59"/>
    <col min="12033" max="12033" width="17.28515625" style="59" customWidth="1"/>
    <col min="12034" max="12034" width="55.5703125" style="59" bestFit="1" customWidth="1"/>
    <col min="12035" max="12035" width="13.85546875" style="59" customWidth="1"/>
    <col min="12036" max="12036" width="11.28515625" style="59" customWidth="1"/>
    <col min="12037" max="12037" width="15.85546875" style="59" customWidth="1"/>
    <col min="12038" max="12038" width="14.85546875" style="59" customWidth="1"/>
    <col min="12039" max="12039" width="17.5703125" style="59" customWidth="1"/>
    <col min="12040" max="12040" width="14.140625" style="59" customWidth="1"/>
    <col min="12041" max="12288" width="9.140625" style="59"/>
    <col min="12289" max="12289" width="17.28515625" style="59" customWidth="1"/>
    <col min="12290" max="12290" width="55.5703125" style="59" bestFit="1" customWidth="1"/>
    <col min="12291" max="12291" width="13.85546875" style="59" customWidth="1"/>
    <col min="12292" max="12292" width="11.28515625" style="59" customWidth="1"/>
    <col min="12293" max="12293" width="15.85546875" style="59" customWidth="1"/>
    <col min="12294" max="12294" width="14.85546875" style="59" customWidth="1"/>
    <col min="12295" max="12295" width="17.5703125" style="59" customWidth="1"/>
    <col min="12296" max="12296" width="14.140625" style="59" customWidth="1"/>
    <col min="12297" max="12544" width="9.140625" style="59"/>
    <col min="12545" max="12545" width="17.28515625" style="59" customWidth="1"/>
    <col min="12546" max="12546" width="55.5703125" style="59" bestFit="1" customWidth="1"/>
    <col min="12547" max="12547" width="13.85546875" style="59" customWidth="1"/>
    <col min="12548" max="12548" width="11.28515625" style="59" customWidth="1"/>
    <col min="12549" max="12549" width="15.85546875" style="59" customWidth="1"/>
    <col min="12550" max="12550" width="14.85546875" style="59" customWidth="1"/>
    <col min="12551" max="12551" width="17.5703125" style="59" customWidth="1"/>
    <col min="12552" max="12552" width="14.140625" style="59" customWidth="1"/>
    <col min="12553" max="12800" width="9.140625" style="59"/>
    <col min="12801" max="12801" width="17.28515625" style="59" customWidth="1"/>
    <col min="12802" max="12802" width="55.5703125" style="59" bestFit="1" customWidth="1"/>
    <col min="12803" max="12803" width="13.85546875" style="59" customWidth="1"/>
    <col min="12804" max="12804" width="11.28515625" style="59" customWidth="1"/>
    <col min="12805" max="12805" width="15.85546875" style="59" customWidth="1"/>
    <col min="12806" max="12806" width="14.85546875" style="59" customWidth="1"/>
    <col min="12807" max="12807" width="17.5703125" style="59" customWidth="1"/>
    <col min="12808" max="12808" width="14.140625" style="59" customWidth="1"/>
    <col min="12809" max="13056" width="9.140625" style="59"/>
    <col min="13057" max="13057" width="17.28515625" style="59" customWidth="1"/>
    <col min="13058" max="13058" width="55.5703125" style="59" bestFit="1" customWidth="1"/>
    <col min="13059" max="13059" width="13.85546875" style="59" customWidth="1"/>
    <col min="13060" max="13060" width="11.28515625" style="59" customWidth="1"/>
    <col min="13061" max="13061" width="15.85546875" style="59" customWidth="1"/>
    <col min="13062" max="13062" width="14.85546875" style="59" customWidth="1"/>
    <col min="13063" max="13063" width="17.5703125" style="59" customWidth="1"/>
    <col min="13064" max="13064" width="14.140625" style="59" customWidth="1"/>
    <col min="13065" max="13312" width="9.140625" style="59"/>
    <col min="13313" max="13313" width="17.28515625" style="59" customWidth="1"/>
    <col min="13314" max="13314" width="55.5703125" style="59" bestFit="1" customWidth="1"/>
    <col min="13315" max="13315" width="13.85546875" style="59" customWidth="1"/>
    <col min="13316" max="13316" width="11.28515625" style="59" customWidth="1"/>
    <col min="13317" max="13317" width="15.85546875" style="59" customWidth="1"/>
    <col min="13318" max="13318" width="14.85546875" style="59" customWidth="1"/>
    <col min="13319" max="13319" width="17.5703125" style="59" customWidth="1"/>
    <col min="13320" max="13320" width="14.140625" style="59" customWidth="1"/>
    <col min="13321" max="13568" width="9.140625" style="59"/>
    <col min="13569" max="13569" width="17.28515625" style="59" customWidth="1"/>
    <col min="13570" max="13570" width="55.5703125" style="59" bestFit="1" customWidth="1"/>
    <col min="13571" max="13571" width="13.85546875" style="59" customWidth="1"/>
    <col min="13572" max="13572" width="11.28515625" style="59" customWidth="1"/>
    <col min="13573" max="13573" width="15.85546875" style="59" customWidth="1"/>
    <col min="13574" max="13574" width="14.85546875" style="59" customWidth="1"/>
    <col min="13575" max="13575" width="17.5703125" style="59" customWidth="1"/>
    <col min="13576" max="13576" width="14.140625" style="59" customWidth="1"/>
    <col min="13577" max="13824" width="9.140625" style="59"/>
    <col min="13825" max="13825" width="17.28515625" style="59" customWidth="1"/>
    <col min="13826" max="13826" width="55.5703125" style="59" bestFit="1" customWidth="1"/>
    <col min="13827" max="13827" width="13.85546875" style="59" customWidth="1"/>
    <col min="13828" max="13828" width="11.28515625" style="59" customWidth="1"/>
    <col min="13829" max="13829" width="15.85546875" style="59" customWidth="1"/>
    <col min="13830" max="13830" width="14.85546875" style="59" customWidth="1"/>
    <col min="13831" max="13831" width="17.5703125" style="59" customWidth="1"/>
    <col min="13832" max="13832" width="14.140625" style="59" customWidth="1"/>
    <col min="13833" max="14080" width="9.140625" style="59"/>
    <col min="14081" max="14081" width="17.28515625" style="59" customWidth="1"/>
    <col min="14082" max="14082" width="55.5703125" style="59" bestFit="1" customWidth="1"/>
    <col min="14083" max="14083" width="13.85546875" style="59" customWidth="1"/>
    <col min="14084" max="14084" width="11.28515625" style="59" customWidth="1"/>
    <col min="14085" max="14085" width="15.85546875" style="59" customWidth="1"/>
    <col min="14086" max="14086" width="14.85546875" style="59" customWidth="1"/>
    <col min="14087" max="14087" width="17.5703125" style="59" customWidth="1"/>
    <col min="14088" max="14088" width="14.140625" style="59" customWidth="1"/>
    <col min="14089" max="14336" width="9.140625" style="59"/>
    <col min="14337" max="14337" width="17.28515625" style="59" customWidth="1"/>
    <col min="14338" max="14338" width="55.5703125" style="59" bestFit="1" customWidth="1"/>
    <col min="14339" max="14339" width="13.85546875" style="59" customWidth="1"/>
    <col min="14340" max="14340" width="11.28515625" style="59" customWidth="1"/>
    <col min="14341" max="14341" width="15.85546875" style="59" customWidth="1"/>
    <col min="14342" max="14342" width="14.85546875" style="59" customWidth="1"/>
    <col min="14343" max="14343" width="17.5703125" style="59" customWidth="1"/>
    <col min="14344" max="14344" width="14.140625" style="59" customWidth="1"/>
    <col min="14345" max="14592" width="9.140625" style="59"/>
    <col min="14593" max="14593" width="17.28515625" style="59" customWidth="1"/>
    <col min="14594" max="14594" width="55.5703125" style="59" bestFit="1" customWidth="1"/>
    <col min="14595" max="14595" width="13.85546875" style="59" customWidth="1"/>
    <col min="14596" max="14596" width="11.28515625" style="59" customWidth="1"/>
    <col min="14597" max="14597" width="15.85546875" style="59" customWidth="1"/>
    <col min="14598" max="14598" width="14.85546875" style="59" customWidth="1"/>
    <col min="14599" max="14599" width="17.5703125" style="59" customWidth="1"/>
    <col min="14600" max="14600" width="14.140625" style="59" customWidth="1"/>
    <col min="14601" max="14848" width="9.140625" style="59"/>
    <col min="14849" max="14849" width="17.28515625" style="59" customWidth="1"/>
    <col min="14850" max="14850" width="55.5703125" style="59" bestFit="1" customWidth="1"/>
    <col min="14851" max="14851" width="13.85546875" style="59" customWidth="1"/>
    <col min="14852" max="14852" width="11.28515625" style="59" customWidth="1"/>
    <col min="14853" max="14853" width="15.85546875" style="59" customWidth="1"/>
    <col min="14854" max="14854" width="14.85546875" style="59" customWidth="1"/>
    <col min="14855" max="14855" width="17.5703125" style="59" customWidth="1"/>
    <col min="14856" max="14856" width="14.140625" style="59" customWidth="1"/>
    <col min="14857" max="15104" width="9.140625" style="59"/>
    <col min="15105" max="15105" width="17.28515625" style="59" customWidth="1"/>
    <col min="15106" max="15106" width="55.5703125" style="59" bestFit="1" customWidth="1"/>
    <col min="15107" max="15107" width="13.85546875" style="59" customWidth="1"/>
    <col min="15108" max="15108" width="11.28515625" style="59" customWidth="1"/>
    <col min="15109" max="15109" width="15.85546875" style="59" customWidth="1"/>
    <col min="15110" max="15110" width="14.85546875" style="59" customWidth="1"/>
    <col min="15111" max="15111" width="17.5703125" style="59" customWidth="1"/>
    <col min="15112" max="15112" width="14.140625" style="59" customWidth="1"/>
    <col min="15113" max="15360" width="9.140625" style="59"/>
    <col min="15361" max="15361" width="17.28515625" style="59" customWidth="1"/>
    <col min="15362" max="15362" width="55.5703125" style="59" bestFit="1" customWidth="1"/>
    <col min="15363" max="15363" width="13.85546875" style="59" customWidth="1"/>
    <col min="15364" max="15364" width="11.28515625" style="59" customWidth="1"/>
    <col min="15365" max="15365" width="15.85546875" style="59" customWidth="1"/>
    <col min="15366" max="15366" width="14.85546875" style="59" customWidth="1"/>
    <col min="15367" max="15367" width="17.5703125" style="59" customWidth="1"/>
    <col min="15368" max="15368" width="14.140625" style="59" customWidth="1"/>
    <col min="15369" max="15616" width="9.140625" style="59"/>
    <col min="15617" max="15617" width="17.28515625" style="59" customWidth="1"/>
    <col min="15618" max="15618" width="55.5703125" style="59" bestFit="1" customWidth="1"/>
    <col min="15619" max="15619" width="13.85546875" style="59" customWidth="1"/>
    <col min="15620" max="15620" width="11.28515625" style="59" customWidth="1"/>
    <col min="15621" max="15621" width="15.85546875" style="59" customWidth="1"/>
    <col min="15622" max="15622" width="14.85546875" style="59" customWidth="1"/>
    <col min="15623" max="15623" width="17.5703125" style="59" customWidth="1"/>
    <col min="15624" max="15624" width="14.140625" style="59" customWidth="1"/>
    <col min="15625" max="15872" width="9.140625" style="59"/>
    <col min="15873" max="15873" width="17.28515625" style="59" customWidth="1"/>
    <col min="15874" max="15874" width="55.5703125" style="59" bestFit="1" customWidth="1"/>
    <col min="15875" max="15875" width="13.85546875" style="59" customWidth="1"/>
    <col min="15876" max="15876" width="11.28515625" style="59" customWidth="1"/>
    <col min="15877" max="15877" width="15.85546875" style="59" customWidth="1"/>
    <col min="15878" max="15878" width="14.85546875" style="59" customWidth="1"/>
    <col min="15879" max="15879" width="17.5703125" style="59" customWidth="1"/>
    <col min="15880" max="15880" width="14.140625" style="59" customWidth="1"/>
    <col min="15881" max="16128" width="9.140625" style="59"/>
    <col min="16129" max="16129" width="17.28515625" style="59" customWidth="1"/>
    <col min="16130" max="16130" width="55.5703125" style="59" bestFit="1" customWidth="1"/>
    <col min="16131" max="16131" width="13.85546875" style="59" customWidth="1"/>
    <col min="16132" max="16132" width="11.28515625" style="59" customWidth="1"/>
    <col min="16133" max="16133" width="15.85546875" style="59" customWidth="1"/>
    <col min="16134" max="16134" width="14.85546875" style="59" customWidth="1"/>
    <col min="16135" max="16135" width="17.5703125" style="59" customWidth="1"/>
    <col min="16136" max="16136" width="14.140625" style="59" customWidth="1"/>
    <col min="16137" max="16384" width="9.140625" style="59"/>
  </cols>
  <sheetData>
    <row r="1" spans="1:6" x14ac:dyDescent="0.3">
      <c r="A1" s="113" t="s">
        <v>133</v>
      </c>
      <c r="B1" s="113"/>
      <c r="C1" s="113"/>
      <c r="D1" s="113"/>
      <c r="E1" s="113"/>
      <c r="F1" s="113"/>
    </row>
    <row r="2" spans="1:6" x14ac:dyDescent="0.3">
      <c r="A2" s="113" t="s">
        <v>132</v>
      </c>
      <c r="B2" s="113"/>
      <c r="C2" s="113"/>
      <c r="D2" s="113"/>
      <c r="E2" s="113"/>
      <c r="F2" s="113"/>
    </row>
    <row r="3" spans="1:6" x14ac:dyDescent="0.3">
      <c r="A3" s="114" t="s">
        <v>64</v>
      </c>
      <c r="B3" s="114"/>
      <c r="C3" s="114"/>
      <c r="D3" s="114"/>
      <c r="E3" s="114"/>
      <c r="F3" s="114"/>
    </row>
    <row r="4" spans="1:6" ht="15" thickBot="1" x14ac:dyDescent="0.35">
      <c r="A4" s="1"/>
      <c r="B4" s="2"/>
      <c r="E4" s="2"/>
      <c r="F4" s="2"/>
    </row>
    <row r="5" spans="1:6" ht="27.75" thickBot="1" x14ac:dyDescent="0.35">
      <c r="A5" s="4"/>
      <c r="B5" s="5" t="s">
        <v>0</v>
      </c>
      <c r="C5" s="6" t="s">
        <v>1</v>
      </c>
      <c r="D5" s="7" t="s">
        <v>2</v>
      </c>
      <c r="E5" s="8" t="s">
        <v>3</v>
      </c>
      <c r="F5" s="9"/>
    </row>
    <row r="6" spans="1:6" x14ac:dyDescent="0.3">
      <c r="A6" s="63"/>
      <c r="B6" s="10" t="str">
        <f>A12</f>
        <v>1. Zemní práce</v>
      </c>
      <c r="C6" s="11">
        <f>F22</f>
        <v>0</v>
      </c>
      <c r="D6" s="68">
        <f>F23</f>
        <v>0</v>
      </c>
      <c r="E6" s="12">
        <f>C6+D6</f>
        <v>0</v>
      </c>
      <c r="F6" s="2"/>
    </row>
    <row r="7" spans="1:6" x14ac:dyDescent="0.3">
      <c r="A7" s="63"/>
      <c r="B7" s="13" t="str">
        <f>A26</f>
        <v xml:space="preserve">2. Založení a výsadba záhonu </v>
      </c>
      <c r="C7" s="14">
        <f>F78</f>
        <v>0</v>
      </c>
      <c r="D7" s="69">
        <f>C7*0.21</f>
        <v>0</v>
      </c>
      <c r="E7" s="12">
        <f t="shared" ref="E7:E10" si="0">C7+D7</f>
        <v>0</v>
      </c>
      <c r="F7" s="2"/>
    </row>
    <row r="8" spans="1:6" x14ac:dyDescent="0.3">
      <c r="A8" s="63"/>
      <c r="B8" s="13" t="str">
        <f>A82</f>
        <v>3. Výsadby stromů</v>
      </c>
      <c r="C8" s="14">
        <f>F102</f>
        <v>0</v>
      </c>
      <c r="D8" s="69">
        <f t="shared" ref="D8:D10" si="1">C8*0.21</f>
        <v>0</v>
      </c>
      <c r="E8" s="12">
        <f t="shared" si="0"/>
        <v>0</v>
      </c>
      <c r="F8" s="2"/>
    </row>
    <row r="9" spans="1:6" x14ac:dyDescent="0.3">
      <c r="A9" s="63"/>
      <c r="B9" s="70" t="str">
        <f>A106</f>
        <v>4. Založení trávníku  výsevem</v>
      </c>
      <c r="C9" s="14">
        <f>F118</f>
        <v>0</v>
      </c>
      <c r="D9" s="69">
        <f t="shared" si="1"/>
        <v>0</v>
      </c>
      <c r="E9" s="12">
        <f t="shared" si="0"/>
        <v>0</v>
      </c>
      <c r="F9" s="2"/>
    </row>
    <row r="10" spans="1:6" ht="15" thickBot="1" x14ac:dyDescent="0.35">
      <c r="A10" s="63"/>
      <c r="B10" s="66" t="s">
        <v>4</v>
      </c>
      <c r="C10" s="67">
        <f>SUM(C6:C9)</f>
        <v>0</v>
      </c>
      <c r="D10" s="71">
        <f t="shared" si="1"/>
        <v>0</v>
      </c>
      <c r="E10" s="72">
        <f t="shared" si="0"/>
        <v>0</v>
      </c>
      <c r="F10" s="2"/>
    </row>
    <row r="11" spans="1:6" x14ac:dyDescent="0.3">
      <c r="A11" s="63"/>
      <c r="B11" s="2"/>
      <c r="E11" s="2"/>
      <c r="F11" s="2"/>
    </row>
    <row r="12" spans="1:6" x14ac:dyDescent="0.3">
      <c r="A12" s="112" t="s">
        <v>5</v>
      </c>
      <c r="B12" s="112"/>
      <c r="C12" s="112"/>
      <c r="D12" s="112"/>
      <c r="E12" s="112"/>
      <c r="F12" s="112"/>
    </row>
    <row r="13" spans="1:6" ht="28.5" x14ac:dyDescent="0.3">
      <c r="A13" s="15" t="s">
        <v>6</v>
      </c>
      <c r="B13" s="16" t="s">
        <v>7</v>
      </c>
      <c r="C13" s="16" t="s">
        <v>8</v>
      </c>
      <c r="D13" s="16" t="s">
        <v>9</v>
      </c>
      <c r="E13" s="16" t="s">
        <v>10</v>
      </c>
      <c r="F13" s="17" t="s">
        <v>1</v>
      </c>
    </row>
    <row r="14" spans="1:6" x14ac:dyDescent="0.3">
      <c r="A14" s="18" t="s">
        <v>11</v>
      </c>
      <c r="B14" s="19" t="s">
        <v>12</v>
      </c>
      <c r="C14" s="20">
        <v>670</v>
      </c>
      <c r="D14" s="21" t="s">
        <v>18</v>
      </c>
      <c r="E14" s="132">
        <v>0</v>
      </c>
      <c r="F14" s="22">
        <f t="shared" ref="F14:F21" si="2">C14*E14</f>
        <v>0</v>
      </c>
    </row>
    <row r="15" spans="1:6" x14ac:dyDescent="0.3">
      <c r="A15" s="23">
        <v>181301103</v>
      </c>
      <c r="B15" s="60" t="s">
        <v>14</v>
      </c>
      <c r="C15" s="20">
        <v>500</v>
      </c>
      <c r="D15" s="21" t="s">
        <v>18</v>
      </c>
      <c r="E15" s="132">
        <v>0</v>
      </c>
      <c r="F15" s="22">
        <f t="shared" si="2"/>
        <v>0</v>
      </c>
    </row>
    <row r="16" spans="1:6" x14ac:dyDescent="0.3">
      <c r="A16" s="24" t="s">
        <v>15</v>
      </c>
      <c r="B16" s="25" t="s">
        <v>65</v>
      </c>
      <c r="C16" s="20">
        <v>170</v>
      </c>
      <c r="D16" s="21" t="s">
        <v>13</v>
      </c>
      <c r="E16" s="132">
        <v>0</v>
      </c>
      <c r="F16" s="22">
        <f t="shared" si="2"/>
        <v>0</v>
      </c>
    </row>
    <row r="17" spans="1:8" x14ac:dyDescent="0.3">
      <c r="A17" s="24" t="s">
        <v>16</v>
      </c>
      <c r="B17" s="25" t="s">
        <v>17</v>
      </c>
      <c r="C17" s="20">
        <v>670</v>
      </c>
      <c r="D17" s="21" t="s">
        <v>18</v>
      </c>
      <c r="E17" s="132">
        <v>0</v>
      </c>
      <c r="F17" s="22">
        <f t="shared" si="2"/>
        <v>0</v>
      </c>
    </row>
    <row r="18" spans="1:8" x14ac:dyDescent="0.3">
      <c r="A18" s="24" t="s">
        <v>19</v>
      </c>
      <c r="B18" s="25" t="s">
        <v>20</v>
      </c>
      <c r="C18" s="20">
        <v>670</v>
      </c>
      <c r="D18" s="21" t="s">
        <v>18</v>
      </c>
      <c r="E18" s="132">
        <v>0</v>
      </c>
      <c r="F18" s="22">
        <f t="shared" si="2"/>
        <v>0</v>
      </c>
    </row>
    <row r="19" spans="1:8" x14ac:dyDescent="0.3">
      <c r="A19" s="26">
        <v>182001121</v>
      </c>
      <c r="B19" s="27" t="s">
        <v>21</v>
      </c>
      <c r="C19" s="20">
        <v>2000</v>
      </c>
      <c r="D19" s="21" t="s">
        <v>18</v>
      </c>
      <c r="E19" s="132">
        <v>0</v>
      </c>
      <c r="F19" s="22">
        <f t="shared" si="2"/>
        <v>0</v>
      </c>
    </row>
    <row r="20" spans="1:8" x14ac:dyDescent="0.3">
      <c r="A20" s="24" t="s">
        <v>22</v>
      </c>
      <c r="B20" s="25" t="s">
        <v>23</v>
      </c>
      <c r="C20" s="20">
        <v>670</v>
      </c>
      <c r="D20" s="21" t="s">
        <v>18</v>
      </c>
      <c r="E20" s="132">
        <v>0</v>
      </c>
      <c r="F20" s="22">
        <f t="shared" si="2"/>
        <v>0</v>
      </c>
    </row>
    <row r="21" spans="1:8" x14ac:dyDescent="0.3">
      <c r="A21" s="24" t="s">
        <v>24</v>
      </c>
      <c r="B21" s="25" t="s">
        <v>25</v>
      </c>
      <c r="C21" s="20">
        <v>670</v>
      </c>
      <c r="D21" s="16" t="s">
        <v>18</v>
      </c>
      <c r="E21" s="132">
        <v>0</v>
      </c>
      <c r="F21" s="22">
        <f t="shared" si="2"/>
        <v>0</v>
      </c>
    </row>
    <row r="22" spans="1:8" x14ac:dyDescent="0.3">
      <c r="A22" s="115" t="s">
        <v>1</v>
      </c>
      <c r="B22" s="116"/>
      <c r="C22" s="116"/>
      <c r="D22" s="116"/>
      <c r="E22" s="117"/>
      <c r="F22" s="28">
        <f>SUM(F14:F21)</f>
        <v>0</v>
      </c>
    </row>
    <row r="23" spans="1:8" x14ac:dyDescent="0.3">
      <c r="A23" s="115" t="s">
        <v>2</v>
      </c>
      <c r="B23" s="116"/>
      <c r="C23" s="116"/>
      <c r="D23" s="116"/>
      <c r="E23" s="117"/>
      <c r="F23" s="28">
        <f>F22*0.21</f>
        <v>0</v>
      </c>
    </row>
    <row r="24" spans="1:8" x14ac:dyDescent="0.3">
      <c r="A24" s="115" t="s">
        <v>3</v>
      </c>
      <c r="B24" s="116"/>
      <c r="C24" s="116"/>
      <c r="D24" s="116"/>
      <c r="E24" s="117"/>
      <c r="F24" s="28">
        <f>SUM(F22:F23)</f>
        <v>0</v>
      </c>
    </row>
    <row r="25" spans="1:8" x14ac:dyDescent="0.3">
      <c r="A25" s="29"/>
      <c r="B25" s="30"/>
      <c r="C25" s="31"/>
      <c r="D25" s="31"/>
      <c r="E25" s="32"/>
      <c r="F25" s="33"/>
      <c r="H25" s="34"/>
    </row>
    <row r="26" spans="1:8" x14ac:dyDescent="0.3">
      <c r="A26" s="112" t="s">
        <v>26</v>
      </c>
      <c r="B26" s="112"/>
      <c r="C26" s="112"/>
      <c r="D26" s="112"/>
      <c r="E26" s="112"/>
      <c r="F26" s="112"/>
    </row>
    <row r="27" spans="1:8" ht="28.5" x14ac:dyDescent="0.3">
      <c r="A27" s="15" t="s">
        <v>6</v>
      </c>
      <c r="B27" s="16" t="s">
        <v>7</v>
      </c>
      <c r="C27" s="16" t="s">
        <v>8</v>
      </c>
      <c r="D27" s="16" t="s">
        <v>9</v>
      </c>
      <c r="E27" s="16" t="s">
        <v>10</v>
      </c>
      <c r="F27" s="17" t="s">
        <v>1</v>
      </c>
    </row>
    <row r="28" spans="1:8" ht="28.5" x14ac:dyDescent="0.3">
      <c r="A28" s="53">
        <v>183101211</v>
      </c>
      <c r="B28" s="51" t="s">
        <v>108</v>
      </c>
      <c r="C28" s="21">
        <v>810</v>
      </c>
      <c r="D28" s="21" t="s">
        <v>29</v>
      </c>
      <c r="E28" s="133">
        <v>0</v>
      </c>
      <c r="F28" s="52">
        <f>C28*E28</f>
        <v>0</v>
      </c>
    </row>
    <row r="29" spans="1:8" ht="28.5" x14ac:dyDescent="0.3">
      <c r="A29" s="53">
        <v>183105211</v>
      </c>
      <c r="B29" s="51" t="s">
        <v>109</v>
      </c>
      <c r="C29" s="21">
        <v>194</v>
      </c>
      <c r="D29" s="21" t="s">
        <v>29</v>
      </c>
      <c r="E29" s="133">
        <v>0</v>
      </c>
      <c r="F29" s="52">
        <f>C29*E29</f>
        <v>0</v>
      </c>
    </row>
    <row r="30" spans="1:8" x14ac:dyDescent="0.3">
      <c r="A30" s="18" t="s">
        <v>27</v>
      </c>
      <c r="B30" s="19" t="s">
        <v>28</v>
      </c>
      <c r="C30" s="35">
        <v>811</v>
      </c>
      <c r="D30" s="36" t="s">
        <v>29</v>
      </c>
      <c r="E30" s="134">
        <v>0</v>
      </c>
      <c r="F30" s="37">
        <f>C30*E30</f>
        <v>0</v>
      </c>
    </row>
    <row r="31" spans="1:8" x14ac:dyDescent="0.3">
      <c r="A31" s="18" t="s">
        <v>30</v>
      </c>
      <c r="B31" s="19" t="s">
        <v>31</v>
      </c>
      <c r="C31" s="35">
        <v>397</v>
      </c>
      <c r="D31" s="36" t="s">
        <v>29</v>
      </c>
      <c r="E31" s="134">
        <v>0</v>
      </c>
      <c r="F31" s="37">
        <f t="shared" ref="F31:F77" si="3">C31*E31</f>
        <v>0</v>
      </c>
      <c r="H31" s="38"/>
    </row>
    <row r="32" spans="1:8" x14ac:dyDescent="0.3">
      <c r="A32" s="18" t="s">
        <v>32</v>
      </c>
      <c r="B32" s="19" t="s">
        <v>33</v>
      </c>
      <c r="C32" s="35">
        <v>409</v>
      </c>
      <c r="D32" s="36" t="s">
        <v>18</v>
      </c>
      <c r="E32" s="134">
        <v>0</v>
      </c>
      <c r="F32" s="37">
        <f t="shared" si="3"/>
        <v>0</v>
      </c>
    </row>
    <row r="33" spans="1:6" x14ac:dyDescent="0.3">
      <c r="A33" s="18" t="s">
        <v>34</v>
      </c>
      <c r="B33" s="19" t="s">
        <v>35</v>
      </c>
      <c r="C33" s="35">
        <v>148</v>
      </c>
      <c r="D33" s="36" t="s">
        <v>18</v>
      </c>
      <c r="E33" s="134">
        <v>0</v>
      </c>
      <c r="F33" s="37">
        <f t="shared" si="3"/>
        <v>0</v>
      </c>
    </row>
    <row r="34" spans="1:6" x14ac:dyDescent="0.3">
      <c r="A34" s="18" t="s">
        <v>36</v>
      </c>
      <c r="B34" s="19" t="s">
        <v>37</v>
      </c>
      <c r="C34" s="39">
        <v>148</v>
      </c>
      <c r="D34" s="40" t="s">
        <v>18</v>
      </c>
      <c r="E34" s="134">
        <v>0</v>
      </c>
      <c r="F34" s="37">
        <f t="shared" si="3"/>
        <v>0</v>
      </c>
    </row>
    <row r="35" spans="1:6" x14ac:dyDescent="0.3">
      <c r="A35" s="23">
        <v>183403113</v>
      </c>
      <c r="B35" s="60" t="s">
        <v>38</v>
      </c>
      <c r="C35" s="39">
        <v>409</v>
      </c>
      <c r="D35" s="40" t="s">
        <v>18</v>
      </c>
      <c r="E35" s="134">
        <v>0</v>
      </c>
      <c r="F35" s="37">
        <f t="shared" si="3"/>
        <v>0</v>
      </c>
    </row>
    <row r="36" spans="1:6" x14ac:dyDescent="0.3">
      <c r="A36" s="18" t="s">
        <v>39</v>
      </c>
      <c r="B36" s="19" t="s">
        <v>40</v>
      </c>
      <c r="C36" s="39">
        <v>148</v>
      </c>
      <c r="D36" s="40" t="s">
        <v>18</v>
      </c>
      <c r="E36" s="134">
        <v>0</v>
      </c>
      <c r="F36" s="37">
        <f t="shared" si="3"/>
        <v>0</v>
      </c>
    </row>
    <row r="37" spans="1:6" x14ac:dyDescent="0.3">
      <c r="A37" s="23">
        <v>183403153</v>
      </c>
      <c r="B37" s="60" t="s">
        <v>41</v>
      </c>
      <c r="C37" s="39">
        <v>409</v>
      </c>
      <c r="D37" s="40" t="s">
        <v>18</v>
      </c>
      <c r="E37" s="134">
        <v>0</v>
      </c>
      <c r="F37" s="37">
        <f t="shared" si="3"/>
        <v>0</v>
      </c>
    </row>
    <row r="38" spans="1:6" x14ac:dyDescent="0.3">
      <c r="A38" s="18" t="s">
        <v>42</v>
      </c>
      <c r="B38" s="19" t="s">
        <v>43</v>
      </c>
      <c r="C38" s="39">
        <v>811</v>
      </c>
      <c r="D38" s="40" t="s">
        <v>29</v>
      </c>
      <c r="E38" s="134">
        <v>0</v>
      </c>
      <c r="F38" s="37">
        <f t="shared" si="3"/>
        <v>0</v>
      </c>
    </row>
    <row r="39" spans="1:6" x14ac:dyDescent="0.3">
      <c r="A39" s="18" t="s">
        <v>44</v>
      </c>
      <c r="B39" s="19" t="s">
        <v>45</v>
      </c>
      <c r="C39" s="39">
        <v>397</v>
      </c>
      <c r="D39" s="40" t="s">
        <v>29</v>
      </c>
      <c r="E39" s="134">
        <v>0</v>
      </c>
      <c r="F39" s="37">
        <f t="shared" si="3"/>
        <v>0</v>
      </c>
    </row>
    <row r="40" spans="1:6" x14ac:dyDescent="0.3">
      <c r="A40" s="26">
        <v>184102110</v>
      </c>
      <c r="B40" s="27" t="s">
        <v>112</v>
      </c>
      <c r="C40" s="21">
        <v>810</v>
      </c>
      <c r="D40" s="21" t="s">
        <v>29</v>
      </c>
      <c r="E40" s="133">
        <v>0</v>
      </c>
      <c r="F40" s="52">
        <f t="shared" si="3"/>
        <v>0</v>
      </c>
    </row>
    <row r="41" spans="1:6" x14ac:dyDescent="0.3">
      <c r="A41" s="26">
        <v>184102120</v>
      </c>
      <c r="B41" s="27" t="s">
        <v>113</v>
      </c>
      <c r="C41" s="21">
        <v>194</v>
      </c>
      <c r="D41" s="21" t="s">
        <v>29</v>
      </c>
      <c r="E41" s="133">
        <v>0</v>
      </c>
      <c r="F41" s="52">
        <f t="shared" si="3"/>
        <v>0</v>
      </c>
    </row>
    <row r="42" spans="1:6" x14ac:dyDescent="0.3">
      <c r="A42" s="18" t="s">
        <v>50</v>
      </c>
      <c r="B42" s="19" t="s">
        <v>51</v>
      </c>
      <c r="C42" s="39">
        <v>409</v>
      </c>
      <c r="D42" s="40" t="s">
        <v>18</v>
      </c>
      <c r="E42" s="134">
        <v>0</v>
      </c>
      <c r="F42" s="37">
        <f t="shared" si="3"/>
        <v>0</v>
      </c>
    </row>
    <row r="43" spans="1:6" x14ac:dyDescent="0.3">
      <c r="A43" s="18" t="s">
        <v>52</v>
      </c>
      <c r="B43" s="19" t="s">
        <v>53</v>
      </c>
      <c r="C43" s="39">
        <v>148</v>
      </c>
      <c r="D43" s="40" t="s">
        <v>18</v>
      </c>
      <c r="E43" s="134">
        <v>0</v>
      </c>
      <c r="F43" s="37">
        <f t="shared" si="3"/>
        <v>0</v>
      </c>
    </row>
    <row r="44" spans="1:6" x14ac:dyDescent="0.3">
      <c r="A44" s="18" t="s">
        <v>54</v>
      </c>
      <c r="B44" s="19" t="s">
        <v>55</v>
      </c>
      <c r="C44" s="39">
        <v>557</v>
      </c>
      <c r="D44" s="40" t="s">
        <v>18</v>
      </c>
      <c r="E44" s="134">
        <v>0</v>
      </c>
      <c r="F44" s="37">
        <f t="shared" si="3"/>
        <v>0</v>
      </c>
    </row>
    <row r="45" spans="1:6" x14ac:dyDescent="0.3">
      <c r="A45" s="41">
        <v>185802113</v>
      </c>
      <c r="B45" s="19" t="s">
        <v>56</v>
      </c>
      <c r="C45" s="39">
        <v>557</v>
      </c>
      <c r="D45" s="40" t="s">
        <v>18</v>
      </c>
      <c r="E45" s="134">
        <v>0</v>
      </c>
      <c r="F45" s="37">
        <f t="shared" si="3"/>
        <v>0</v>
      </c>
    </row>
    <row r="46" spans="1:6" x14ac:dyDescent="0.3">
      <c r="A46" s="49" t="s">
        <v>101</v>
      </c>
      <c r="B46" s="47" t="s">
        <v>67</v>
      </c>
      <c r="C46" s="48">
        <v>118</v>
      </c>
      <c r="D46" s="40" t="s">
        <v>29</v>
      </c>
      <c r="E46" s="134">
        <v>0</v>
      </c>
      <c r="F46" s="37">
        <f t="shared" si="3"/>
        <v>0</v>
      </c>
    </row>
    <row r="47" spans="1:6" x14ac:dyDescent="0.3">
      <c r="A47" s="49" t="s">
        <v>101</v>
      </c>
      <c r="B47" s="47" t="s">
        <v>68</v>
      </c>
      <c r="C47" s="48">
        <v>81</v>
      </c>
      <c r="D47" s="40" t="s">
        <v>29</v>
      </c>
      <c r="E47" s="134">
        <v>0</v>
      </c>
      <c r="F47" s="37">
        <f t="shared" si="3"/>
        <v>0</v>
      </c>
    </row>
    <row r="48" spans="1:6" x14ac:dyDescent="0.3">
      <c r="A48" s="49" t="s">
        <v>102</v>
      </c>
      <c r="B48" s="47" t="s">
        <v>75</v>
      </c>
      <c r="C48" s="48">
        <v>3</v>
      </c>
      <c r="D48" s="40" t="s">
        <v>29</v>
      </c>
      <c r="E48" s="134">
        <v>0</v>
      </c>
      <c r="F48" s="37">
        <f t="shared" si="3"/>
        <v>0</v>
      </c>
    </row>
    <row r="49" spans="1:6" x14ac:dyDescent="0.3">
      <c r="A49" s="49" t="s">
        <v>102</v>
      </c>
      <c r="B49" s="47" t="s">
        <v>76</v>
      </c>
      <c r="C49" s="48">
        <v>44</v>
      </c>
      <c r="D49" s="40" t="s">
        <v>29</v>
      </c>
      <c r="E49" s="134">
        <v>0</v>
      </c>
      <c r="F49" s="37">
        <f t="shared" si="3"/>
        <v>0</v>
      </c>
    </row>
    <row r="50" spans="1:6" x14ac:dyDescent="0.3">
      <c r="A50" s="49" t="s">
        <v>102</v>
      </c>
      <c r="B50" s="47" t="s">
        <v>77</v>
      </c>
      <c r="C50" s="48">
        <v>1</v>
      </c>
      <c r="D50" s="40" t="s">
        <v>29</v>
      </c>
      <c r="E50" s="134">
        <v>0</v>
      </c>
      <c r="F50" s="37">
        <f t="shared" si="3"/>
        <v>0</v>
      </c>
    </row>
    <row r="51" spans="1:6" x14ac:dyDescent="0.3">
      <c r="A51" s="49" t="s">
        <v>101</v>
      </c>
      <c r="B51" s="47" t="s">
        <v>78</v>
      </c>
      <c r="C51" s="48">
        <v>82</v>
      </c>
      <c r="D51" s="40" t="s">
        <v>29</v>
      </c>
      <c r="E51" s="134">
        <v>0</v>
      </c>
      <c r="F51" s="37">
        <f t="shared" si="3"/>
        <v>0</v>
      </c>
    </row>
    <row r="52" spans="1:6" x14ac:dyDescent="0.3">
      <c r="A52" s="49" t="s">
        <v>102</v>
      </c>
      <c r="B52" s="47" t="s">
        <v>103</v>
      </c>
      <c r="C52" s="48">
        <v>3</v>
      </c>
      <c r="D52" s="40" t="s">
        <v>29</v>
      </c>
      <c r="E52" s="134">
        <v>0</v>
      </c>
      <c r="F52" s="37">
        <f t="shared" si="3"/>
        <v>0</v>
      </c>
    </row>
    <row r="53" spans="1:6" x14ac:dyDescent="0.3">
      <c r="A53" s="49" t="s">
        <v>102</v>
      </c>
      <c r="B53" s="47" t="s">
        <v>79</v>
      </c>
      <c r="C53" s="48">
        <v>2</v>
      </c>
      <c r="D53" s="40" t="s">
        <v>29</v>
      </c>
      <c r="E53" s="134">
        <v>0</v>
      </c>
      <c r="F53" s="37">
        <f t="shared" si="3"/>
        <v>0</v>
      </c>
    </row>
    <row r="54" spans="1:6" x14ac:dyDescent="0.3">
      <c r="A54" s="49" t="s">
        <v>101</v>
      </c>
      <c r="B54" s="47" t="s">
        <v>80</v>
      </c>
      <c r="C54" s="48">
        <v>76</v>
      </c>
      <c r="D54" s="40" t="s">
        <v>29</v>
      </c>
      <c r="E54" s="134">
        <v>0</v>
      </c>
      <c r="F54" s="37">
        <f t="shared" si="3"/>
        <v>0</v>
      </c>
    </row>
    <row r="55" spans="1:6" x14ac:dyDescent="0.3">
      <c r="A55" s="49" t="s">
        <v>102</v>
      </c>
      <c r="B55" s="47" t="s">
        <v>81</v>
      </c>
      <c r="C55" s="48">
        <v>1</v>
      </c>
      <c r="D55" s="40" t="s">
        <v>29</v>
      </c>
      <c r="E55" s="134">
        <v>0</v>
      </c>
      <c r="F55" s="37">
        <f t="shared" si="3"/>
        <v>0</v>
      </c>
    </row>
    <row r="56" spans="1:6" x14ac:dyDescent="0.3">
      <c r="A56" s="49" t="s">
        <v>102</v>
      </c>
      <c r="B56" s="47" t="s">
        <v>82</v>
      </c>
      <c r="C56" s="48">
        <v>3</v>
      </c>
      <c r="D56" s="40" t="s">
        <v>29</v>
      </c>
      <c r="E56" s="134">
        <v>0</v>
      </c>
      <c r="F56" s="37">
        <f t="shared" si="3"/>
        <v>0</v>
      </c>
    </row>
    <row r="57" spans="1:6" x14ac:dyDescent="0.3">
      <c r="A57" s="49" t="s">
        <v>104</v>
      </c>
      <c r="B57" s="47" t="s">
        <v>83</v>
      </c>
      <c r="C57" s="48">
        <v>55</v>
      </c>
      <c r="D57" s="40" t="s">
        <v>29</v>
      </c>
      <c r="E57" s="134">
        <v>0</v>
      </c>
      <c r="F57" s="37">
        <f t="shared" si="3"/>
        <v>0</v>
      </c>
    </row>
    <row r="58" spans="1:6" x14ac:dyDescent="0.3">
      <c r="A58" s="49" t="s">
        <v>104</v>
      </c>
      <c r="B58" s="47" t="s">
        <v>84</v>
      </c>
      <c r="C58" s="48">
        <v>48</v>
      </c>
      <c r="D58" s="40" t="s">
        <v>29</v>
      </c>
      <c r="E58" s="134">
        <v>0</v>
      </c>
      <c r="F58" s="37">
        <f t="shared" si="3"/>
        <v>0</v>
      </c>
    </row>
    <row r="59" spans="1:6" x14ac:dyDescent="0.3">
      <c r="A59" s="49" t="s">
        <v>104</v>
      </c>
      <c r="B59" s="47" t="s">
        <v>85</v>
      </c>
      <c r="C59" s="48">
        <v>23</v>
      </c>
      <c r="D59" s="40" t="s">
        <v>29</v>
      </c>
      <c r="E59" s="134">
        <v>0</v>
      </c>
      <c r="F59" s="37">
        <f t="shared" si="3"/>
        <v>0</v>
      </c>
    </row>
    <row r="60" spans="1:6" x14ac:dyDescent="0.3">
      <c r="A60" s="49" t="s">
        <v>101</v>
      </c>
      <c r="B60" s="47" t="s">
        <v>86</v>
      </c>
      <c r="C60" s="48">
        <v>223</v>
      </c>
      <c r="D60" s="40" t="s">
        <v>29</v>
      </c>
      <c r="E60" s="134">
        <v>0</v>
      </c>
      <c r="F60" s="37">
        <f t="shared" si="3"/>
        <v>0</v>
      </c>
    </row>
    <row r="61" spans="1:6" x14ac:dyDescent="0.3">
      <c r="A61" s="49" t="s">
        <v>104</v>
      </c>
      <c r="B61" s="47" t="s">
        <v>87</v>
      </c>
      <c r="C61" s="48">
        <v>57</v>
      </c>
      <c r="D61" s="40" t="s">
        <v>29</v>
      </c>
      <c r="E61" s="134">
        <v>0</v>
      </c>
      <c r="F61" s="37">
        <f t="shared" si="3"/>
        <v>0</v>
      </c>
    </row>
    <row r="62" spans="1:6" x14ac:dyDescent="0.3">
      <c r="A62" s="49" t="s">
        <v>104</v>
      </c>
      <c r="B62" s="47" t="s">
        <v>88</v>
      </c>
      <c r="C62" s="48">
        <v>80</v>
      </c>
      <c r="D62" s="40" t="s">
        <v>29</v>
      </c>
      <c r="E62" s="134">
        <v>0</v>
      </c>
      <c r="F62" s="37">
        <f t="shared" si="3"/>
        <v>0</v>
      </c>
    </row>
    <row r="63" spans="1:6" x14ac:dyDescent="0.3">
      <c r="A63" s="49" t="s">
        <v>101</v>
      </c>
      <c r="B63" s="47" t="s">
        <v>89</v>
      </c>
      <c r="C63" s="48">
        <v>86</v>
      </c>
      <c r="D63" s="40" t="s">
        <v>29</v>
      </c>
      <c r="E63" s="134">
        <v>0</v>
      </c>
      <c r="F63" s="37">
        <f t="shared" si="3"/>
        <v>0</v>
      </c>
    </row>
    <row r="64" spans="1:6" x14ac:dyDescent="0.3">
      <c r="A64" s="49" t="s">
        <v>102</v>
      </c>
      <c r="B64" s="47" t="s">
        <v>90</v>
      </c>
      <c r="C64" s="48">
        <v>3</v>
      </c>
      <c r="D64" s="40" t="s">
        <v>29</v>
      </c>
      <c r="E64" s="134">
        <v>0</v>
      </c>
      <c r="F64" s="37">
        <f t="shared" si="3"/>
        <v>0</v>
      </c>
    </row>
    <row r="65" spans="1:8" x14ac:dyDescent="0.3">
      <c r="A65" s="49" t="s">
        <v>102</v>
      </c>
      <c r="B65" s="47" t="s">
        <v>91</v>
      </c>
      <c r="C65" s="48">
        <v>26</v>
      </c>
      <c r="D65" s="40" t="s">
        <v>29</v>
      </c>
      <c r="E65" s="134">
        <v>0</v>
      </c>
      <c r="F65" s="37">
        <f t="shared" si="3"/>
        <v>0</v>
      </c>
    </row>
    <row r="66" spans="1:8" x14ac:dyDescent="0.3">
      <c r="A66" s="49" t="s">
        <v>101</v>
      </c>
      <c r="B66" s="47" t="s">
        <v>92</v>
      </c>
      <c r="C66" s="48">
        <v>112</v>
      </c>
      <c r="D66" s="40" t="s">
        <v>29</v>
      </c>
      <c r="E66" s="134">
        <v>0</v>
      </c>
      <c r="F66" s="37">
        <f t="shared" si="3"/>
        <v>0</v>
      </c>
    </row>
    <row r="67" spans="1:8" x14ac:dyDescent="0.3">
      <c r="A67" s="49" t="s">
        <v>102</v>
      </c>
      <c r="B67" s="73" t="s">
        <v>136</v>
      </c>
      <c r="C67" s="48">
        <v>27</v>
      </c>
      <c r="D67" s="40" t="s">
        <v>29</v>
      </c>
      <c r="E67" s="134">
        <v>0</v>
      </c>
      <c r="F67" s="37">
        <f t="shared" si="3"/>
        <v>0</v>
      </c>
    </row>
    <row r="68" spans="1:8" x14ac:dyDescent="0.3">
      <c r="A68" s="49" t="s">
        <v>102</v>
      </c>
      <c r="B68" s="47" t="s">
        <v>93</v>
      </c>
      <c r="C68" s="48">
        <v>3</v>
      </c>
      <c r="D68" s="40" t="s">
        <v>29</v>
      </c>
      <c r="E68" s="134">
        <v>0</v>
      </c>
      <c r="F68" s="37">
        <f t="shared" si="3"/>
        <v>0</v>
      </c>
    </row>
    <row r="69" spans="1:8" x14ac:dyDescent="0.3">
      <c r="A69" s="49" t="s">
        <v>102</v>
      </c>
      <c r="B69" s="47" t="s">
        <v>94</v>
      </c>
      <c r="C69" s="48">
        <v>51</v>
      </c>
      <c r="D69" s="40" t="s">
        <v>29</v>
      </c>
      <c r="E69" s="134">
        <v>0</v>
      </c>
      <c r="F69" s="37">
        <f t="shared" si="3"/>
        <v>0</v>
      </c>
    </row>
    <row r="70" spans="1:8" x14ac:dyDescent="0.3">
      <c r="A70" s="50" t="s">
        <v>105</v>
      </c>
      <c r="B70" s="47" t="s">
        <v>95</v>
      </c>
      <c r="C70" s="48">
        <v>188</v>
      </c>
      <c r="D70" s="40" t="s">
        <v>29</v>
      </c>
      <c r="E70" s="134">
        <v>0</v>
      </c>
      <c r="F70" s="37">
        <f t="shared" si="3"/>
        <v>0</v>
      </c>
    </row>
    <row r="71" spans="1:8" x14ac:dyDescent="0.3">
      <c r="A71" s="49" t="s">
        <v>106</v>
      </c>
      <c r="B71" s="47" t="s">
        <v>96</v>
      </c>
      <c r="C71" s="48">
        <v>134</v>
      </c>
      <c r="D71" s="40" t="s">
        <v>29</v>
      </c>
      <c r="E71" s="134">
        <v>0</v>
      </c>
      <c r="F71" s="37">
        <f t="shared" si="3"/>
        <v>0</v>
      </c>
    </row>
    <row r="72" spans="1:8" x14ac:dyDescent="0.3">
      <c r="A72" s="49" t="s">
        <v>106</v>
      </c>
      <c r="B72" s="47" t="s">
        <v>97</v>
      </c>
      <c r="C72" s="48">
        <v>275</v>
      </c>
      <c r="D72" s="40" t="s">
        <v>29</v>
      </c>
      <c r="E72" s="134">
        <v>0</v>
      </c>
      <c r="F72" s="37">
        <f t="shared" si="3"/>
        <v>0</v>
      </c>
    </row>
    <row r="73" spans="1:8" x14ac:dyDescent="0.3">
      <c r="A73" s="49" t="s">
        <v>106</v>
      </c>
      <c r="B73" s="47" t="s">
        <v>98</v>
      </c>
      <c r="C73" s="48">
        <v>180</v>
      </c>
      <c r="D73" s="40" t="s">
        <v>29</v>
      </c>
      <c r="E73" s="134">
        <v>0</v>
      </c>
      <c r="F73" s="37">
        <f t="shared" si="3"/>
        <v>0</v>
      </c>
    </row>
    <row r="74" spans="1:8" x14ac:dyDescent="0.3">
      <c r="A74" s="49" t="s">
        <v>106</v>
      </c>
      <c r="B74" s="47" t="s">
        <v>99</v>
      </c>
      <c r="C74" s="48">
        <v>130</v>
      </c>
      <c r="D74" s="40" t="s">
        <v>29</v>
      </c>
      <c r="E74" s="134">
        <v>0</v>
      </c>
      <c r="F74" s="37">
        <f t="shared" si="3"/>
        <v>0</v>
      </c>
    </row>
    <row r="75" spans="1:8" x14ac:dyDescent="0.3">
      <c r="A75" s="42" t="s">
        <v>107</v>
      </c>
      <c r="B75" s="47" t="s">
        <v>100</v>
      </c>
      <c r="C75" s="48">
        <v>97</v>
      </c>
      <c r="D75" s="40" t="s">
        <v>29</v>
      </c>
      <c r="E75" s="133">
        <v>0</v>
      </c>
      <c r="F75" s="37">
        <f t="shared" si="3"/>
        <v>0</v>
      </c>
    </row>
    <row r="76" spans="1:8" x14ac:dyDescent="0.3">
      <c r="A76" s="42" t="s">
        <v>57</v>
      </c>
      <c r="B76" s="44" t="s">
        <v>60</v>
      </c>
      <c r="C76" s="39">
        <v>55.7</v>
      </c>
      <c r="D76" s="40" t="s">
        <v>13</v>
      </c>
      <c r="E76" s="134">
        <v>0</v>
      </c>
      <c r="F76" s="37">
        <f t="shared" si="3"/>
        <v>0</v>
      </c>
    </row>
    <row r="77" spans="1:8" x14ac:dyDescent="0.3">
      <c r="A77" s="43" t="s">
        <v>58</v>
      </c>
      <c r="B77" s="19" t="s">
        <v>62</v>
      </c>
      <c r="C77" s="35">
        <v>613</v>
      </c>
      <c r="D77" s="36" t="s">
        <v>18</v>
      </c>
      <c r="E77" s="133">
        <v>0</v>
      </c>
      <c r="F77" s="37">
        <f t="shared" si="3"/>
        <v>0</v>
      </c>
    </row>
    <row r="78" spans="1:8" x14ac:dyDescent="0.3">
      <c r="A78" s="115" t="s">
        <v>1</v>
      </c>
      <c r="B78" s="116"/>
      <c r="C78" s="116"/>
      <c r="D78" s="116"/>
      <c r="E78" s="117"/>
      <c r="F78" s="45">
        <f>SUM(F28:F77)</f>
        <v>0</v>
      </c>
      <c r="H78" s="46"/>
    </row>
    <row r="79" spans="1:8" x14ac:dyDescent="0.3">
      <c r="A79" s="115" t="s">
        <v>2</v>
      </c>
      <c r="B79" s="116"/>
      <c r="C79" s="116"/>
      <c r="D79" s="116"/>
      <c r="E79" s="117"/>
      <c r="F79" s="45">
        <f>F78*0.21</f>
        <v>0</v>
      </c>
    </row>
    <row r="80" spans="1:8" x14ac:dyDescent="0.3">
      <c r="A80" s="115" t="s">
        <v>3</v>
      </c>
      <c r="B80" s="116"/>
      <c r="C80" s="116"/>
      <c r="D80" s="116"/>
      <c r="E80" s="117"/>
      <c r="F80" s="45">
        <f>SUM(F78:F79)</f>
        <v>0</v>
      </c>
    </row>
    <row r="82" spans="1:6" x14ac:dyDescent="0.3">
      <c r="A82" s="112" t="s">
        <v>124</v>
      </c>
      <c r="B82" s="112"/>
      <c r="C82" s="112"/>
      <c r="D82" s="112"/>
      <c r="E82" s="112"/>
      <c r="F82" s="112"/>
    </row>
    <row r="83" spans="1:6" ht="28.5" x14ac:dyDescent="0.3">
      <c r="A83" s="15" t="s">
        <v>6</v>
      </c>
      <c r="B83" s="16" t="s">
        <v>7</v>
      </c>
      <c r="C83" s="16" t="s">
        <v>8</v>
      </c>
      <c r="D83" s="16" t="s">
        <v>9</v>
      </c>
      <c r="E83" s="16" t="s">
        <v>10</v>
      </c>
      <c r="F83" s="17" t="s">
        <v>1</v>
      </c>
    </row>
    <row r="84" spans="1:6" ht="28.5" x14ac:dyDescent="0.3">
      <c r="A84" s="53">
        <v>183101221</v>
      </c>
      <c r="B84" s="51" t="s">
        <v>114</v>
      </c>
      <c r="C84" s="17">
        <v>45</v>
      </c>
      <c r="D84" s="17" t="s">
        <v>29</v>
      </c>
      <c r="E84" s="135">
        <v>0</v>
      </c>
      <c r="F84" s="58">
        <f>C84*E84</f>
        <v>0</v>
      </c>
    </row>
    <row r="85" spans="1:6" ht="28.5" x14ac:dyDescent="0.3">
      <c r="A85" s="53">
        <v>183102221</v>
      </c>
      <c r="B85" s="51" t="s">
        <v>115</v>
      </c>
      <c r="C85" s="17">
        <v>4</v>
      </c>
      <c r="D85" s="17" t="s">
        <v>29</v>
      </c>
      <c r="E85" s="135">
        <v>0</v>
      </c>
      <c r="F85" s="58">
        <f t="shared" ref="F85:F101" si="4">C85*E85</f>
        <v>0</v>
      </c>
    </row>
    <row r="86" spans="1:6" x14ac:dyDescent="0.3">
      <c r="A86" s="26">
        <v>184102136</v>
      </c>
      <c r="B86" s="27" t="s">
        <v>110</v>
      </c>
      <c r="C86" s="21">
        <v>4</v>
      </c>
      <c r="D86" s="21" t="s">
        <v>29</v>
      </c>
      <c r="E86" s="133">
        <v>0</v>
      </c>
      <c r="F86" s="58">
        <f t="shared" si="4"/>
        <v>0</v>
      </c>
    </row>
    <row r="87" spans="1:6" x14ac:dyDescent="0.3">
      <c r="A87" s="26">
        <v>184102116</v>
      </c>
      <c r="B87" s="27" t="s">
        <v>111</v>
      </c>
      <c r="C87" s="21">
        <v>45</v>
      </c>
      <c r="D87" s="21" t="s">
        <v>29</v>
      </c>
      <c r="E87" s="133">
        <v>0</v>
      </c>
      <c r="F87" s="58">
        <f t="shared" si="4"/>
        <v>0</v>
      </c>
    </row>
    <row r="88" spans="1:6" x14ac:dyDescent="0.3">
      <c r="A88" s="18" t="s">
        <v>46</v>
      </c>
      <c r="B88" s="19" t="s">
        <v>47</v>
      </c>
      <c r="C88" s="39">
        <v>49</v>
      </c>
      <c r="D88" s="40" t="s">
        <v>29</v>
      </c>
      <c r="E88" s="134">
        <v>0</v>
      </c>
      <c r="F88" s="58">
        <f t="shared" si="4"/>
        <v>0</v>
      </c>
    </row>
    <row r="89" spans="1:6" x14ac:dyDescent="0.3">
      <c r="A89" s="18" t="s">
        <v>48</v>
      </c>
      <c r="B89" s="19" t="s">
        <v>49</v>
      </c>
      <c r="C89" s="39">
        <v>9</v>
      </c>
      <c r="D89" s="40" t="s">
        <v>29</v>
      </c>
      <c r="E89" s="134">
        <v>0</v>
      </c>
      <c r="F89" s="58">
        <f t="shared" si="4"/>
        <v>0</v>
      </c>
    </row>
    <row r="90" spans="1:6" x14ac:dyDescent="0.3">
      <c r="A90" s="18" t="s">
        <v>59</v>
      </c>
      <c r="B90" s="19" t="s">
        <v>116</v>
      </c>
      <c r="C90" s="39">
        <v>147</v>
      </c>
      <c r="D90" s="40" t="s">
        <v>29</v>
      </c>
      <c r="E90" s="134">
        <v>0</v>
      </c>
      <c r="F90" s="58">
        <f t="shared" si="4"/>
        <v>0</v>
      </c>
    </row>
    <row r="91" spans="1:6" x14ac:dyDescent="0.3">
      <c r="A91" s="18" t="s">
        <v>61</v>
      </c>
      <c r="B91" s="19" t="s">
        <v>117</v>
      </c>
      <c r="C91" s="39">
        <v>123</v>
      </c>
      <c r="D91" s="40" t="s">
        <v>29</v>
      </c>
      <c r="E91" s="134">
        <v>0</v>
      </c>
      <c r="F91" s="58">
        <f t="shared" si="4"/>
        <v>0</v>
      </c>
    </row>
    <row r="92" spans="1:6" s="54" customFormat="1" x14ac:dyDescent="0.3">
      <c r="A92" s="56">
        <v>5</v>
      </c>
      <c r="B92" s="55" t="s">
        <v>118</v>
      </c>
      <c r="C92" s="56">
        <v>147</v>
      </c>
      <c r="D92" s="40" t="s">
        <v>121</v>
      </c>
      <c r="E92" s="136">
        <v>0</v>
      </c>
      <c r="F92" s="58">
        <f t="shared" si="4"/>
        <v>0</v>
      </c>
    </row>
    <row r="93" spans="1:6" s="54" customFormat="1" x14ac:dyDescent="0.3">
      <c r="A93" s="56">
        <v>6</v>
      </c>
      <c r="B93" s="55" t="s">
        <v>119</v>
      </c>
      <c r="C93" s="56">
        <v>0.3</v>
      </c>
      <c r="D93" s="56" t="s">
        <v>120</v>
      </c>
      <c r="E93" s="136">
        <v>0</v>
      </c>
      <c r="F93" s="58">
        <f t="shared" si="4"/>
        <v>0</v>
      </c>
    </row>
    <row r="94" spans="1:6" s="54" customFormat="1" x14ac:dyDescent="0.3">
      <c r="A94" s="57">
        <v>7</v>
      </c>
      <c r="B94" s="55" t="s">
        <v>122</v>
      </c>
      <c r="C94" s="56">
        <v>16</v>
      </c>
      <c r="D94" s="56" t="s">
        <v>29</v>
      </c>
      <c r="E94" s="136">
        <v>0</v>
      </c>
      <c r="F94" s="58">
        <f t="shared" si="4"/>
        <v>0</v>
      </c>
    </row>
    <row r="95" spans="1:6" x14ac:dyDescent="0.3">
      <c r="A95" s="49" t="s">
        <v>134</v>
      </c>
      <c r="B95" s="47" t="s">
        <v>66</v>
      </c>
      <c r="C95" s="48">
        <v>8</v>
      </c>
      <c r="D95" s="40" t="s">
        <v>29</v>
      </c>
      <c r="E95" s="134">
        <v>0</v>
      </c>
      <c r="F95" s="58">
        <f t="shared" si="4"/>
        <v>0</v>
      </c>
    </row>
    <row r="96" spans="1:6" x14ac:dyDescent="0.3">
      <c r="A96" s="49" t="s">
        <v>123</v>
      </c>
      <c r="B96" s="47" t="s">
        <v>69</v>
      </c>
      <c r="C96" s="48">
        <v>8</v>
      </c>
      <c r="D96" s="40" t="s">
        <v>29</v>
      </c>
      <c r="E96" s="134">
        <v>0</v>
      </c>
      <c r="F96" s="58">
        <f t="shared" si="4"/>
        <v>0</v>
      </c>
    </row>
    <row r="97" spans="1:6" x14ac:dyDescent="0.3">
      <c r="A97" s="49" t="s">
        <v>123</v>
      </c>
      <c r="B97" s="47" t="s">
        <v>70</v>
      </c>
      <c r="C97" s="48">
        <v>9</v>
      </c>
      <c r="D97" s="40" t="s">
        <v>29</v>
      </c>
      <c r="E97" s="134">
        <v>0</v>
      </c>
      <c r="F97" s="58">
        <f t="shared" si="4"/>
        <v>0</v>
      </c>
    </row>
    <row r="98" spans="1:6" x14ac:dyDescent="0.3">
      <c r="A98" s="49" t="s">
        <v>123</v>
      </c>
      <c r="B98" s="47" t="s">
        <v>71</v>
      </c>
      <c r="C98" s="48">
        <v>7</v>
      </c>
      <c r="D98" s="40" t="s">
        <v>29</v>
      </c>
      <c r="E98" s="134">
        <v>0</v>
      </c>
      <c r="F98" s="58">
        <f t="shared" si="4"/>
        <v>0</v>
      </c>
    </row>
    <row r="99" spans="1:6" x14ac:dyDescent="0.3">
      <c r="A99" s="49" t="s">
        <v>123</v>
      </c>
      <c r="B99" s="47" t="s">
        <v>72</v>
      </c>
      <c r="C99" s="48">
        <v>5</v>
      </c>
      <c r="D99" s="40" t="s">
        <v>29</v>
      </c>
      <c r="E99" s="134">
        <v>0</v>
      </c>
      <c r="F99" s="58">
        <f t="shared" si="4"/>
        <v>0</v>
      </c>
    </row>
    <row r="100" spans="1:6" x14ac:dyDescent="0.3">
      <c r="A100" s="49" t="s">
        <v>123</v>
      </c>
      <c r="B100" s="47" t="s">
        <v>73</v>
      </c>
      <c r="C100" s="48">
        <v>2</v>
      </c>
      <c r="D100" s="40" t="s">
        <v>29</v>
      </c>
      <c r="E100" s="134">
        <v>0</v>
      </c>
      <c r="F100" s="58">
        <f t="shared" si="4"/>
        <v>0</v>
      </c>
    </row>
    <row r="101" spans="1:6" x14ac:dyDescent="0.3">
      <c r="A101" s="49" t="s">
        <v>123</v>
      </c>
      <c r="B101" s="47" t="s">
        <v>74</v>
      </c>
      <c r="C101" s="48">
        <v>10</v>
      </c>
      <c r="D101" s="40" t="s">
        <v>29</v>
      </c>
      <c r="E101" s="134">
        <v>0</v>
      </c>
      <c r="F101" s="58">
        <f t="shared" si="4"/>
        <v>0</v>
      </c>
    </row>
    <row r="102" spans="1:6" x14ac:dyDescent="0.3">
      <c r="A102" s="115" t="s">
        <v>1</v>
      </c>
      <c r="B102" s="116"/>
      <c r="C102" s="116"/>
      <c r="D102" s="116"/>
      <c r="E102" s="117"/>
      <c r="F102" s="45">
        <f>SUM(F84:F101)</f>
        <v>0</v>
      </c>
    </row>
    <row r="103" spans="1:6" x14ac:dyDescent="0.3">
      <c r="A103" s="115" t="s">
        <v>2</v>
      </c>
      <c r="B103" s="116"/>
      <c r="C103" s="116"/>
      <c r="D103" s="116"/>
      <c r="E103" s="117"/>
      <c r="F103" s="45">
        <f>F102*0.21</f>
        <v>0</v>
      </c>
    </row>
    <row r="104" spans="1:6" x14ac:dyDescent="0.3">
      <c r="A104" s="115" t="s">
        <v>3</v>
      </c>
      <c r="B104" s="116"/>
      <c r="C104" s="116"/>
      <c r="D104" s="116"/>
      <c r="E104" s="117"/>
      <c r="F104" s="45">
        <f>SUM(F102:F103)</f>
        <v>0</v>
      </c>
    </row>
    <row r="106" spans="1:6" x14ac:dyDescent="0.3">
      <c r="A106" s="119" t="s">
        <v>135</v>
      </c>
      <c r="B106" s="120"/>
      <c r="C106" s="120"/>
      <c r="D106" s="120"/>
      <c r="E106" s="120"/>
      <c r="F106" s="121"/>
    </row>
    <row r="107" spans="1:6" x14ac:dyDescent="0.3">
      <c r="A107" s="18" t="s">
        <v>36</v>
      </c>
      <c r="B107" s="19" t="s">
        <v>37</v>
      </c>
      <c r="C107" s="39">
        <v>352</v>
      </c>
      <c r="D107" s="40" t="s">
        <v>18</v>
      </c>
      <c r="E107" s="134">
        <v>0</v>
      </c>
      <c r="F107" s="37">
        <f t="shared" ref="F107:F117" si="5">C107*E107</f>
        <v>0</v>
      </c>
    </row>
    <row r="108" spans="1:6" x14ac:dyDescent="0.3">
      <c r="A108" s="23">
        <v>183403113</v>
      </c>
      <c r="B108" s="60" t="s">
        <v>38</v>
      </c>
      <c r="C108" s="39">
        <v>1607</v>
      </c>
      <c r="D108" s="40" t="s">
        <v>18</v>
      </c>
      <c r="E108" s="134">
        <v>0</v>
      </c>
      <c r="F108" s="37">
        <f t="shared" si="5"/>
        <v>0</v>
      </c>
    </row>
    <row r="109" spans="1:6" x14ac:dyDescent="0.3">
      <c r="A109" s="18" t="s">
        <v>39</v>
      </c>
      <c r="B109" s="19" t="s">
        <v>40</v>
      </c>
      <c r="C109" s="39">
        <v>352</v>
      </c>
      <c r="D109" s="40" t="s">
        <v>18</v>
      </c>
      <c r="E109" s="134">
        <v>0</v>
      </c>
      <c r="F109" s="37">
        <f t="shared" si="5"/>
        <v>0</v>
      </c>
    </row>
    <row r="110" spans="1:6" x14ac:dyDescent="0.3">
      <c r="A110" s="23">
        <v>183403153</v>
      </c>
      <c r="B110" s="60" t="s">
        <v>41</v>
      </c>
      <c r="C110" s="39">
        <v>1607</v>
      </c>
      <c r="D110" s="40" t="s">
        <v>18</v>
      </c>
      <c r="E110" s="134">
        <v>0</v>
      </c>
      <c r="F110" s="37">
        <f t="shared" si="5"/>
        <v>0</v>
      </c>
    </row>
    <row r="111" spans="1:6" x14ac:dyDescent="0.3">
      <c r="A111" s="65">
        <v>180402111</v>
      </c>
      <c r="B111" s="60" t="s">
        <v>125</v>
      </c>
      <c r="C111" s="61">
        <v>1607</v>
      </c>
      <c r="D111" s="61" t="s">
        <v>18</v>
      </c>
      <c r="E111" s="133">
        <v>0</v>
      </c>
      <c r="F111" s="37">
        <f t="shared" si="5"/>
        <v>0</v>
      </c>
    </row>
    <row r="112" spans="1:6" x14ac:dyDescent="0.3">
      <c r="A112" s="26">
        <v>180402112</v>
      </c>
      <c r="B112" s="27" t="s">
        <v>128</v>
      </c>
      <c r="C112" s="61">
        <v>352</v>
      </c>
      <c r="D112" s="61" t="s">
        <v>18</v>
      </c>
      <c r="E112" s="133">
        <v>0</v>
      </c>
      <c r="F112" s="37">
        <f t="shared" si="5"/>
        <v>0</v>
      </c>
    </row>
    <row r="113" spans="1:6" x14ac:dyDescent="0.3">
      <c r="A113" s="26">
        <v>185803211</v>
      </c>
      <c r="B113" s="27" t="s">
        <v>129</v>
      </c>
      <c r="C113" s="61">
        <v>1959</v>
      </c>
      <c r="D113" s="61" t="s">
        <v>18</v>
      </c>
      <c r="E113" s="133">
        <v>0</v>
      </c>
      <c r="F113" s="37">
        <f t="shared" si="5"/>
        <v>0</v>
      </c>
    </row>
    <row r="114" spans="1:6" x14ac:dyDescent="0.3">
      <c r="A114" s="26">
        <v>183403161</v>
      </c>
      <c r="B114" s="27" t="s">
        <v>130</v>
      </c>
      <c r="C114" s="61">
        <v>1607</v>
      </c>
      <c r="D114" s="61" t="s">
        <v>18</v>
      </c>
      <c r="E114" s="133">
        <v>0</v>
      </c>
      <c r="F114" s="37">
        <f t="shared" si="5"/>
        <v>0</v>
      </c>
    </row>
    <row r="115" spans="1:6" x14ac:dyDescent="0.3">
      <c r="A115" s="26">
        <v>183403261</v>
      </c>
      <c r="B115" s="27" t="s">
        <v>131</v>
      </c>
      <c r="C115" s="61">
        <v>1607</v>
      </c>
      <c r="D115" s="61" t="s">
        <v>18</v>
      </c>
      <c r="E115" s="133">
        <v>0</v>
      </c>
      <c r="F115" s="37">
        <f t="shared" si="5"/>
        <v>0</v>
      </c>
    </row>
    <row r="116" spans="1:6" x14ac:dyDescent="0.3">
      <c r="A116" s="64">
        <v>8</v>
      </c>
      <c r="B116" s="62" t="s">
        <v>126</v>
      </c>
      <c r="C116" s="61">
        <v>59</v>
      </c>
      <c r="D116" s="61" t="s">
        <v>120</v>
      </c>
      <c r="E116" s="133">
        <v>0</v>
      </c>
      <c r="F116" s="37">
        <f t="shared" si="5"/>
        <v>0</v>
      </c>
    </row>
    <row r="117" spans="1:6" x14ac:dyDescent="0.3">
      <c r="A117" s="64">
        <v>9</v>
      </c>
      <c r="B117" s="62" t="s">
        <v>127</v>
      </c>
      <c r="C117" s="61">
        <v>59</v>
      </c>
      <c r="D117" s="61" t="s">
        <v>120</v>
      </c>
      <c r="E117" s="133">
        <v>0</v>
      </c>
      <c r="F117" s="37">
        <f t="shared" si="5"/>
        <v>0</v>
      </c>
    </row>
    <row r="118" spans="1:6" x14ac:dyDescent="0.3">
      <c r="A118" s="115" t="s">
        <v>1</v>
      </c>
      <c r="B118" s="116"/>
      <c r="C118" s="116"/>
      <c r="D118" s="116"/>
      <c r="E118" s="117"/>
      <c r="F118" s="45">
        <f>SUM(F107:F117)</f>
        <v>0</v>
      </c>
    </row>
    <row r="119" spans="1:6" x14ac:dyDescent="0.3">
      <c r="A119" s="115" t="s">
        <v>2</v>
      </c>
      <c r="B119" s="116"/>
      <c r="C119" s="116"/>
      <c r="D119" s="116"/>
      <c r="E119" s="117"/>
      <c r="F119" s="45">
        <f>F118*0.21</f>
        <v>0</v>
      </c>
    </row>
    <row r="120" spans="1:6" x14ac:dyDescent="0.3">
      <c r="A120" s="115" t="s">
        <v>3</v>
      </c>
      <c r="B120" s="116"/>
      <c r="C120" s="116"/>
      <c r="D120" s="116"/>
      <c r="E120" s="117"/>
      <c r="F120" s="45">
        <f>SUM(F118:F119)</f>
        <v>0</v>
      </c>
    </row>
    <row r="122" spans="1:6" x14ac:dyDescent="0.3">
      <c r="A122" s="118" t="s">
        <v>63</v>
      </c>
      <c r="B122" s="118"/>
      <c r="C122" s="118"/>
      <c r="D122" s="118"/>
      <c r="E122" s="118"/>
      <c r="F122" s="118"/>
    </row>
  </sheetData>
  <mergeCells count="20">
    <mergeCell ref="A120:E120"/>
    <mergeCell ref="A122:F122"/>
    <mergeCell ref="A102:E102"/>
    <mergeCell ref="A103:E103"/>
    <mergeCell ref="A104:E104"/>
    <mergeCell ref="A106:F106"/>
    <mergeCell ref="A118:E118"/>
    <mergeCell ref="A119:E119"/>
    <mergeCell ref="A82:F82"/>
    <mergeCell ref="A1:F1"/>
    <mergeCell ref="A2:F2"/>
    <mergeCell ref="A3:F3"/>
    <mergeCell ref="A12:F12"/>
    <mergeCell ref="A22:E22"/>
    <mergeCell ref="A23:E23"/>
    <mergeCell ref="A24:E24"/>
    <mergeCell ref="A26:F26"/>
    <mergeCell ref="A78:E78"/>
    <mergeCell ref="A79:E79"/>
    <mergeCell ref="A80:E8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J26" sqref="J26"/>
    </sheetView>
  </sheetViews>
  <sheetFormatPr defaultRowHeight="14.25" x14ac:dyDescent="0.3"/>
  <cols>
    <col min="1" max="1" width="18" style="85" customWidth="1"/>
    <col min="2" max="2" width="57.7109375" style="84" customWidth="1"/>
    <col min="3" max="3" width="11.42578125" style="84" customWidth="1"/>
    <col min="4" max="4" width="9.140625" style="84"/>
    <col min="5" max="5" width="13.140625" style="84" customWidth="1"/>
    <col min="6" max="6" width="17.5703125" style="84" customWidth="1"/>
    <col min="7" max="7" width="63.42578125" style="84" customWidth="1"/>
    <col min="8" max="16384" width="9.140625" style="84"/>
  </cols>
  <sheetData>
    <row r="1" spans="1:7" ht="14.25" customHeight="1" x14ac:dyDescent="0.3">
      <c r="A1" s="113" t="s">
        <v>133</v>
      </c>
      <c r="B1" s="113"/>
      <c r="C1" s="113"/>
      <c r="D1" s="113"/>
      <c r="E1" s="113"/>
      <c r="F1" s="113"/>
    </row>
    <row r="2" spans="1:7" ht="14.25" customHeight="1" x14ac:dyDescent="0.3">
      <c r="A2" s="113" t="s">
        <v>132</v>
      </c>
      <c r="B2" s="113"/>
      <c r="C2" s="113"/>
      <c r="D2" s="113"/>
      <c r="E2" s="113"/>
      <c r="F2" s="113"/>
    </row>
    <row r="3" spans="1:7" ht="14.25" customHeight="1" x14ac:dyDescent="0.3">
      <c r="A3" s="114" t="s">
        <v>64</v>
      </c>
      <c r="B3" s="114"/>
      <c r="C3" s="114"/>
      <c r="D3" s="114"/>
      <c r="E3" s="114"/>
      <c r="F3" s="114"/>
    </row>
    <row r="5" spans="1:7" x14ac:dyDescent="0.3">
      <c r="A5" s="122" t="s">
        <v>137</v>
      </c>
      <c r="B5" s="123"/>
      <c r="C5" s="123"/>
      <c r="D5" s="123"/>
      <c r="E5" s="123"/>
      <c r="F5" s="123"/>
      <c r="G5" s="124"/>
    </row>
    <row r="6" spans="1:7" ht="28.5" x14ac:dyDescent="0.3">
      <c r="A6" s="74" t="s">
        <v>6</v>
      </c>
      <c r="B6" s="75" t="s">
        <v>7</v>
      </c>
      <c r="C6" s="75" t="s">
        <v>8</v>
      </c>
      <c r="D6" s="75" t="s">
        <v>9</v>
      </c>
      <c r="E6" s="75" t="s">
        <v>10</v>
      </c>
      <c r="F6" s="75" t="s">
        <v>1</v>
      </c>
      <c r="G6" s="79" t="s">
        <v>138</v>
      </c>
    </row>
    <row r="7" spans="1:7" x14ac:dyDescent="0.3">
      <c r="A7" s="23">
        <v>185804312</v>
      </c>
      <c r="B7" s="76" t="s">
        <v>162</v>
      </c>
      <c r="C7" s="93">
        <v>5.57</v>
      </c>
      <c r="D7" s="79" t="s">
        <v>13</v>
      </c>
      <c r="E7" s="137">
        <v>0</v>
      </c>
      <c r="F7" s="80">
        <f>C7*E7</f>
        <v>0</v>
      </c>
      <c r="G7" s="77" t="s">
        <v>139</v>
      </c>
    </row>
    <row r="8" spans="1:7" x14ac:dyDescent="0.3">
      <c r="A8" s="79">
        <v>184852312</v>
      </c>
      <c r="B8" s="77" t="s">
        <v>140</v>
      </c>
      <c r="C8" s="94">
        <v>49</v>
      </c>
      <c r="D8" s="81" t="s">
        <v>29</v>
      </c>
      <c r="E8" s="138">
        <v>0</v>
      </c>
      <c r="F8" s="80">
        <f t="shared" ref="F8:F23" si="0">C8*E8</f>
        <v>0</v>
      </c>
      <c r="G8" s="77" t="s">
        <v>141</v>
      </c>
    </row>
    <row r="9" spans="1:7" x14ac:dyDescent="0.3">
      <c r="A9" s="79">
        <v>185804211</v>
      </c>
      <c r="B9" s="77" t="s">
        <v>142</v>
      </c>
      <c r="C9" s="94">
        <v>70</v>
      </c>
      <c r="D9" s="81" t="s">
        <v>18</v>
      </c>
      <c r="E9" s="138">
        <v>0</v>
      </c>
      <c r="F9" s="80">
        <f t="shared" si="0"/>
        <v>0</v>
      </c>
      <c r="G9" s="77" t="s">
        <v>143</v>
      </c>
    </row>
    <row r="10" spans="1:7" x14ac:dyDescent="0.3">
      <c r="A10" s="101">
        <v>185804231</v>
      </c>
      <c r="B10" s="102" t="s">
        <v>158</v>
      </c>
      <c r="C10" s="106">
        <v>180</v>
      </c>
      <c r="D10" s="81" t="s">
        <v>13</v>
      </c>
      <c r="E10" s="138">
        <v>0</v>
      </c>
      <c r="F10" s="80">
        <f t="shared" si="0"/>
        <v>0</v>
      </c>
      <c r="G10" s="77" t="s">
        <v>143</v>
      </c>
    </row>
    <row r="11" spans="1:7" x14ac:dyDescent="0.3">
      <c r="A11" s="79">
        <v>185804235</v>
      </c>
      <c r="B11" s="77" t="s">
        <v>144</v>
      </c>
      <c r="C11" s="94">
        <v>78</v>
      </c>
      <c r="D11" s="81" t="s">
        <v>159</v>
      </c>
      <c r="E11" s="138">
        <v>0</v>
      </c>
      <c r="F11" s="80">
        <f t="shared" si="0"/>
        <v>0</v>
      </c>
      <c r="G11" s="77" t="s">
        <v>143</v>
      </c>
    </row>
    <row r="12" spans="1:7" x14ac:dyDescent="0.3">
      <c r="A12" s="103">
        <v>185804234</v>
      </c>
      <c r="B12" s="104" t="s">
        <v>157</v>
      </c>
      <c r="C12" s="105">
        <v>229</v>
      </c>
      <c r="D12" s="81" t="s">
        <v>160</v>
      </c>
      <c r="E12" s="138">
        <v>0</v>
      </c>
      <c r="F12" s="80">
        <f t="shared" si="0"/>
        <v>0</v>
      </c>
      <c r="G12" s="77" t="s">
        <v>143</v>
      </c>
    </row>
    <row r="13" spans="1:7" x14ac:dyDescent="0.3">
      <c r="A13" s="79">
        <v>185804252</v>
      </c>
      <c r="B13" s="78" t="s">
        <v>145</v>
      </c>
      <c r="C13" s="94">
        <v>250</v>
      </c>
      <c r="D13" s="81" t="s">
        <v>18</v>
      </c>
      <c r="E13" s="138">
        <v>0</v>
      </c>
      <c r="F13" s="80">
        <f t="shared" si="0"/>
        <v>0</v>
      </c>
      <c r="G13" s="77" t="s">
        <v>164</v>
      </c>
    </row>
    <row r="14" spans="1:7" x14ac:dyDescent="0.3">
      <c r="A14" s="108">
        <v>184806171</v>
      </c>
      <c r="B14" s="107" t="s">
        <v>161</v>
      </c>
      <c r="C14" s="94">
        <v>307</v>
      </c>
      <c r="D14" s="81" t="s">
        <v>18</v>
      </c>
      <c r="E14" s="138">
        <v>0</v>
      </c>
      <c r="F14" s="80">
        <f t="shared" si="0"/>
        <v>0</v>
      </c>
      <c r="G14" s="77" t="s">
        <v>163</v>
      </c>
    </row>
    <row r="15" spans="1:7" x14ac:dyDescent="0.3">
      <c r="A15" s="79">
        <v>184921093</v>
      </c>
      <c r="B15" s="96" t="s">
        <v>146</v>
      </c>
      <c r="C15" s="94">
        <v>557</v>
      </c>
      <c r="D15" s="81" t="s">
        <v>18</v>
      </c>
      <c r="E15" s="138">
        <v>0</v>
      </c>
      <c r="F15" s="80">
        <f t="shared" si="0"/>
        <v>0</v>
      </c>
      <c r="G15" s="77" t="s">
        <v>141</v>
      </c>
    </row>
    <row r="16" spans="1:7" x14ac:dyDescent="0.3">
      <c r="A16" s="79">
        <v>183403121</v>
      </c>
      <c r="B16" s="96" t="s">
        <v>147</v>
      </c>
      <c r="C16" s="94">
        <v>322.5</v>
      </c>
      <c r="D16" s="81" t="s">
        <v>121</v>
      </c>
      <c r="E16" s="138">
        <v>0</v>
      </c>
      <c r="F16" s="80">
        <f t="shared" si="0"/>
        <v>0</v>
      </c>
      <c r="G16" s="77" t="s">
        <v>148</v>
      </c>
    </row>
    <row r="17" spans="1:7" x14ac:dyDescent="0.3">
      <c r="A17" s="79">
        <v>185802113</v>
      </c>
      <c r="B17" s="78" t="s">
        <v>149</v>
      </c>
      <c r="C17" s="94">
        <v>557</v>
      </c>
      <c r="D17" s="81" t="s">
        <v>18</v>
      </c>
      <c r="E17" s="138">
        <v>0</v>
      </c>
      <c r="F17" s="80">
        <f t="shared" si="0"/>
        <v>0</v>
      </c>
      <c r="G17" s="77" t="s">
        <v>150</v>
      </c>
    </row>
    <row r="18" spans="1:7" x14ac:dyDescent="0.3">
      <c r="A18" s="79"/>
      <c r="B18" s="82" t="s">
        <v>151</v>
      </c>
      <c r="C18" s="94">
        <v>28</v>
      </c>
      <c r="D18" s="79" t="s">
        <v>13</v>
      </c>
      <c r="E18" s="138">
        <v>0</v>
      </c>
      <c r="F18" s="80">
        <f t="shared" si="0"/>
        <v>0</v>
      </c>
      <c r="G18" s="77" t="s">
        <v>141</v>
      </c>
    </row>
    <row r="19" spans="1:7" x14ac:dyDescent="0.3">
      <c r="A19" s="79"/>
      <c r="B19" s="82" t="s">
        <v>152</v>
      </c>
      <c r="C19" s="94">
        <v>23</v>
      </c>
      <c r="D19" s="79" t="s">
        <v>120</v>
      </c>
      <c r="E19" s="138">
        <v>0</v>
      </c>
      <c r="F19" s="80">
        <f t="shared" si="0"/>
        <v>0</v>
      </c>
      <c r="G19" s="77" t="s">
        <v>150</v>
      </c>
    </row>
    <row r="20" spans="1:7" x14ac:dyDescent="0.3">
      <c r="A20" s="97">
        <v>183406213</v>
      </c>
      <c r="B20" s="92" t="s">
        <v>153</v>
      </c>
      <c r="C20" s="95">
        <v>1959</v>
      </c>
      <c r="D20" s="89" t="s">
        <v>18</v>
      </c>
      <c r="E20" s="139">
        <v>0</v>
      </c>
      <c r="F20" s="80">
        <f t="shared" si="0"/>
        <v>0</v>
      </c>
      <c r="G20" s="77" t="s">
        <v>150</v>
      </c>
    </row>
    <row r="21" spans="1:7" s="100" customFormat="1" x14ac:dyDescent="0.3">
      <c r="A21" s="98">
        <v>185802113</v>
      </c>
      <c r="B21" s="87" t="s">
        <v>154</v>
      </c>
      <c r="C21" s="95">
        <v>157</v>
      </c>
      <c r="D21" s="89" t="s">
        <v>120</v>
      </c>
      <c r="E21" s="139">
        <v>0</v>
      </c>
      <c r="F21" s="80">
        <f t="shared" si="0"/>
        <v>0</v>
      </c>
      <c r="G21" s="99" t="s">
        <v>150</v>
      </c>
    </row>
    <row r="22" spans="1:7" x14ac:dyDescent="0.3">
      <c r="A22" s="91"/>
      <c r="B22" s="86" t="s">
        <v>155</v>
      </c>
      <c r="C22" s="95">
        <v>157</v>
      </c>
      <c r="D22" s="89" t="s">
        <v>120</v>
      </c>
      <c r="E22" s="139">
        <v>0</v>
      </c>
      <c r="F22" s="80">
        <f t="shared" si="0"/>
        <v>0</v>
      </c>
      <c r="G22" s="77" t="s">
        <v>150</v>
      </c>
    </row>
    <row r="23" spans="1:7" x14ac:dyDescent="0.3">
      <c r="A23" s="91"/>
      <c r="B23" s="88" t="s">
        <v>156</v>
      </c>
      <c r="C23" s="93">
        <v>50</v>
      </c>
      <c r="D23" s="90" t="s">
        <v>120</v>
      </c>
      <c r="E23" s="140">
        <v>0</v>
      </c>
      <c r="F23" s="80">
        <f t="shared" si="0"/>
        <v>0</v>
      </c>
      <c r="G23" s="77" t="s">
        <v>165</v>
      </c>
    </row>
    <row r="24" spans="1:7" x14ac:dyDescent="0.3">
      <c r="A24" s="115" t="s">
        <v>1</v>
      </c>
      <c r="B24" s="116"/>
      <c r="C24" s="116"/>
      <c r="D24" s="116"/>
      <c r="E24" s="117"/>
      <c r="F24" s="83">
        <f>SUM(F7:F22)</f>
        <v>0</v>
      </c>
    </row>
    <row r="25" spans="1:7" x14ac:dyDescent="0.3">
      <c r="A25" s="115" t="s">
        <v>2</v>
      </c>
      <c r="B25" s="116"/>
      <c r="C25" s="116"/>
      <c r="D25" s="116"/>
      <c r="E25" s="117"/>
      <c r="F25" s="83">
        <f>F24*0.21</f>
        <v>0</v>
      </c>
    </row>
    <row r="26" spans="1:7" x14ac:dyDescent="0.3">
      <c r="A26" s="115" t="s">
        <v>3</v>
      </c>
      <c r="B26" s="116"/>
      <c r="C26" s="116"/>
      <c r="D26" s="116"/>
      <c r="E26" s="117"/>
      <c r="F26" s="83">
        <f>SUM(F24:F25)</f>
        <v>0</v>
      </c>
    </row>
    <row r="28" spans="1:7" x14ac:dyDescent="0.3">
      <c r="A28" s="125" t="s">
        <v>63</v>
      </c>
      <c r="B28" s="126"/>
      <c r="C28" s="126"/>
      <c r="D28" s="126"/>
      <c r="E28" s="126"/>
      <c r="F28" s="126"/>
      <c r="G28" s="127"/>
    </row>
    <row r="30" spans="1:7" x14ac:dyDescent="0.3">
      <c r="A30" s="128" t="s">
        <v>166</v>
      </c>
      <c r="B30" s="128"/>
      <c r="C30" s="128"/>
      <c r="D30" s="128"/>
      <c r="E30" s="128"/>
      <c r="F30" s="128"/>
      <c r="G30" s="128"/>
    </row>
    <row r="31" spans="1:7" x14ac:dyDescent="0.3">
      <c r="A31" s="128"/>
      <c r="B31" s="128"/>
      <c r="C31" s="128"/>
      <c r="D31" s="128"/>
      <c r="E31" s="128"/>
      <c r="F31" s="128"/>
      <c r="G31" s="128"/>
    </row>
    <row r="32" spans="1:7" x14ac:dyDescent="0.3">
      <c r="A32" s="128"/>
      <c r="B32" s="128"/>
      <c r="C32" s="128"/>
      <c r="D32" s="128"/>
      <c r="E32" s="128"/>
      <c r="F32" s="128"/>
      <c r="G32" s="128"/>
    </row>
  </sheetData>
  <mergeCells count="9">
    <mergeCell ref="A5:G5"/>
    <mergeCell ref="A28:G28"/>
    <mergeCell ref="A30:G32"/>
    <mergeCell ref="A26:E26"/>
    <mergeCell ref="A1:F1"/>
    <mergeCell ref="A2:F2"/>
    <mergeCell ref="A3:F3"/>
    <mergeCell ref="A24:E24"/>
    <mergeCell ref="A25:E2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topLeftCell="A22" workbookViewId="0">
      <selection activeCell="G108" sqref="G108"/>
    </sheetView>
  </sheetViews>
  <sheetFormatPr defaultRowHeight="14.25" x14ac:dyDescent="0.3"/>
  <cols>
    <col min="1" max="1" width="18" style="85" customWidth="1"/>
    <col min="2" max="2" width="57.7109375" style="84" customWidth="1"/>
    <col min="3" max="3" width="11.42578125" style="84" customWidth="1"/>
    <col min="4" max="4" width="11" style="84" customWidth="1"/>
    <col min="5" max="5" width="13.140625" style="84" customWidth="1"/>
    <col min="6" max="6" width="17.5703125" style="84" customWidth="1"/>
    <col min="7" max="7" width="63.42578125" style="84" customWidth="1"/>
    <col min="8" max="16384" width="9.140625" style="84"/>
  </cols>
  <sheetData>
    <row r="1" spans="1:7" ht="14.25" customHeight="1" x14ac:dyDescent="0.3">
      <c r="A1" s="113" t="s">
        <v>133</v>
      </c>
      <c r="B1" s="113"/>
      <c r="C1" s="113"/>
      <c r="D1" s="113"/>
      <c r="E1" s="113"/>
      <c r="F1" s="113"/>
    </row>
    <row r="2" spans="1:7" ht="14.25" customHeight="1" x14ac:dyDescent="0.3">
      <c r="A2" s="113" t="s">
        <v>132</v>
      </c>
      <c r="B2" s="113"/>
      <c r="C2" s="113"/>
      <c r="D2" s="113"/>
      <c r="E2" s="113"/>
      <c r="F2" s="113"/>
    </row>
    <row r="3" spans="1:7" ht="14.25" customHeight="1" x14ac:dyDescent="0.3">
      <c r="A3" s="114" t="s">
        <v>64</v>
      </c>
      <c r="B3" s="114"/>
      <c r="C3" s="114"/>
      <c r="D3" s="114"/>
      <c r="E3" s="114"/>
      <c r="F3" s="114"/>
    </row>
    <row r="4" spans="1:7" ht="15" thickBot="1" x14ac:dyDescent="0.35"/>
    <row r="5" spans="1:7" ht="41.25" thickBot="1" x14ac:dyDescent="0.35">
      <c r="B5" s="5" t="s">
        <v>0</v>
      </c>
      <c r="C5" s="6" t="s">
        <v>1</v>
      </c>
      <c r="D5" s="7" t="s">
        <v>2</v>
      </c>
      <c r="E5" s="8" t="s">
        <v>3</v>
      </c>
    </row>
    <row r="6" spans="1:7" x14ac:dyDescent="0.3">
      <c r="B6" s="10" t="str">
        <f>A13</f>
        <v xml:space="preserve">1 rok -  povýsadbová péče </v>
      </c>
      <c r="C6" s="11">
        <f>F28</f>
        <v>0</v>
      </c>
      <c r="D6" s="68">
        <f>C6*0.21</f>
        <v>0</v>
      </c>
      <c r="E6" s="12">
        <f>C6+D6</f>
        <v>0</v>
      </c>
    </row>
    <row r="7" spans="1:7" x14ac:dyDescent="0.3">
      <c r="B7" s="13" t="str">
        <f>A32</f>
        <v xml:space="preserve">2 rok -  povýsadbová péče </v>
      </c>
      <c r="C7" s="14">
        <f>F46</f>
        <v>0</v>
      </c>
      <c r="D7" s="69">
        <f>C7*0.21</f>
        <v>0</v>
      </c>
      <c r="E7" s="12">
        <f t="shared" ref="E7:E10" si="0">C7+D7</f>
        <v>0</v>
      </c>
    </row>
    <row r="8" spans="1:7" x14ac:dyDescent="0.3">
      <c r="B8" s="13" t="str">
        <f>A50</f>
        <v xml:space="preserve">3 rok -  povýsadbová péče </v>
      </c>
      <c r="C8" s="14">
        <f>F66</f>
        <v>0</v>
      </c>
      <c r="D8" s="69">
        <f t="shared" ref="D8:D11" si="1">C8*0.21</f>
        <v>0</v>
      </c>
      <c r="E8" s="12">
        <f t="shared" si="0"/>
        <v>0</v>
      </c>
    </row>
    <row r="9" spans="1:7" x14ac:dyDescent="0.3">
      <c r="B9" s="13" t="str">
        <f>A70</f>
        <v xml:space="preserve">4 rok -  povýsadbová péče </v>
      </c>
      <c r="C9" s="14">
        <f>F85</f>
        <v>0</v>
      </c>
      <c r="D9" s="69">
        <f t="shared" si="1"/>
        <v>0</v>
      </c>
      <c r="E9" s="12">
        <f t="shared" si="0"/>
        <v>0</v>
      </c>
    </row>
    <row r="10" spans="1:7" x14ac:dyDescent="0.3">
      <c r="B10" s="70" t="str">
        <f>A89</f>
        <v xml:space="preserve">5 rok -  povýsadbová péče </v>
      </c>
      <c r="C10" s="14">
        <f>F102</f>
        <v>0</v>
      </c>
      <c r="D10" s="69">
        <f t="shared" si="1"/>
        <v>0</v>
      </c>
      <c r="E10" s="12">
        <f t="shared" si="0"/>
        <v>0</v>
      </c>
    </row>
    <row r="11" spans="1:7" ht="15" thickBot="1" x14ac:dyDescent="0.35">
      <c r="B11" s="66" t="s">
        <v>4</v>
      </c>
      <c r="C11" s="67">
        <f>SUM(C6:C10)</f>
        <v>0</v>
      </c>
      <c r="D11" s="71">
        <f t="shared" si="1"/>
        <v>0</v>
      </c>
      <c r="E11" s="72">
        <f t="shared" ref="E11" si="2">C11+D11</f>
        <v>0</v>
      </c>
    </row>
    <row r="13" spans="1:7" ht="14.25" customHeight="1" x14ac:dyDescent="0.3">
      <c r="A13" s="129" t="s">
        <v>167</v>
      </c>
      <c r="B13" s="129"/>
      <c r="C13" s="129"/>
      <c r="D13" s="129"/>
      <c r="E13" s="129"/>
      <c r="F13" s="129"/>
      <c r="G13" s="111"/>
    </row>
    <row r="14" spans="1:7" ht="28.5" x14ac:dyDescent="0.3">
      <c r="A14" s="74" t="s">
        <v>6</v>
      </c>
      <c r="B14" s="75" t="s">
        <v>7</v>
      </c>
      <c r="C14" s="75" t="s">
        <v>8</v>
      </c>
      <c r="D14" s="75" t="s">
        <v>9</v>
      </c>
      <c r="E14" s="75" t="s">
        <v>10</v>
      </c>
      <c r="F14" s="75" t="s">
        <v>1</v>
      </c>
      <c r="G14" s="79" t="s">
        <v>138</v>
      </c>
    </row>
    <row r="15" spans="1:7" x14ac:dyDescent="0.3">
      <c r="A15" s="23">
        <v>185804312</v>
      </c>
      <c r="B15" s="76" t="s">
        <v>162</v>
      </c>
      <c r="C15" s="93">
        <v>33.5</v>
      </c>
      <c r="D15" s="79" t="s">
        <v>13</v>
      </c>
      <c r="E15" s="137">
        <v>0</v>
      </c>
      <c r="F15" s="80">
        <f>C15*E15</f>
        <v>0</v>
      </c>
      <c r="G15" s="77" t="s">
        <v>139</v>
      </c>
    </row>
    <row r="16" spans="1:7" x14ac:dyDescent="0.3">
      <c r="A16" s="79">
        <v>185804211</v>
      </c>
      <c r="B16" s="77" t="s">
        <v>142</v>
      </c>
      <c r="C16" s="94">
        <v>140</v>
      </c>
      <c r="D16" s="81" t="s">
        <v>18</v>
      </c>
      <c r="E16" s="138">
        <v>0</v>
      </c>
      <c r="F16" s="80">
        <f t="shared" ref="F16:F27" si="3">C16*E16</f>
        <v>0</v>
      </c>
      <c r="G16" s="77" t="s">
        <v>143</v>
      </c>
    </row>
    <row r="17" spans="1:7" x14ac:dyDescent="0.3">
      <c r="A17" s="101">
        <v>185804231</v>
      </c>
      <c r="B17" s="102" t="s">
        <v>158</v>
      </c>
      <c r="C17" s="106">
        <v>360</v>
      </c>
      <c r="D17" s="81" t="s">
        <v>13</v>
      </c>
      <c r="E17" s="138">
        <v>0</v>
      </c>
      <c r="F17" s="80">
        <f t="shared" si="3"/>
        <v>0</v>
      </c>
      <c r="G17" s="77" t="s">
        <v>143</v>
      </c>
    </row>
    <row r="18" spans="1:7" x14ac:dyDescent="0.3">
      <c r="A18" s="79">
        <v>185804235</v>
      </c>
      <c r="B18" s="77" t="s">
        <v>144</v>
      </c>
      <c r="C18" s="94">
        <v>156</v>
      </c>
      <c r="D18" s="81" t="s">
        <v>159</v>
      </c>
      <c r="E18" s="138">
        <v>0</v>
      </c>
      <c r="F18" s="80">
        <f t="shared" si="3"/>
        <v>0</v>
      </c>
      <c r="G18" s="77" t="s">
        <v>143</v>
      </c>
    </row>
    <row r="19" spans="1:7" x14ac:dyDescent="0.3">
      <c r="A19" s="103">
        <v>185804234</v>
      </c>
      <c r="B19" s="104" t="s">
        <v>157</v>
      </c>
      <c r="C19" s="105">
        <v>458</v>
      </c>
      <c r="D19" s="81" t="s">
        <v>160</v>
      </c>
      <c r="E19" s="138">
        <v>0</v>
      </c>
      <c r="F19" s="80">
        <f t="shared" si="3"/>
        <v>0</v>
      </c>
      <c r="G19" s="77" t="s">
        <v>143</v>
      </c>
    </row>
    <row r="20" spans="1:7" x14ac:dyDescent="0.3">
      <c r="A20" s="79">
        <v>185804252</v>
      </c>
      <c r="B20" s="78" t="s">
        <v>145</v>
      </c>
      <c r="C20" s="94">
        <v>250</v>
      </c>
      <c r="D20" s="81" t="s">
        <v>18</v>
      </c>
      <c r="E20" s="138">
        <v>0</v>
      </c>
      <c r="F20" s="80">
        <f t="shared" si="3"/>
        <v>0</v>
      </c>
      <c r="G20" s="77" t="s">
        <v>164</v>
      </c>
    </row>
    <row r="21" spans="1:7" x14ac:dyDescent="0.3">
      <c r="A21" s="79">
        <v>184921093</v>
      </c>
      <c r="B21" s="96" t="s">
        <v>146</v>
      </c>
      <c r="C21" s="94">
        <v>557</v>
      </c>
      <c r="D21" s="81" t="s">
        <v>18</v>
      </c>
      <c r="E21" s="138">
        <v>0</v>
      </c>
      <c r="F21" s="80">
        <f t="shared" si="3"/>
        <v>0</v>
      </c>
      <c r="G21" s="77" t="s">
        <v>141</v>
      </c>
    </row>
    <row r="22" spans="1:7" x14ac:dyDescent="0.3">
      <c r="A22" s="79">
        <v>185802113</v>
      </c>
      <c r="B22" s="78" t="s">
        <v>149</v>
      </c>
      <c r="C22" s="94">
        <v>557</v>
      </c>
      <c r="D22" s="81" t="s">
        <v>18</v>
      </c>
      <c r="E22" s="138">
        <v>0</v>
      </c>
      <c r="F22" s="80">
        <f t="shared" si="3"/>
        <v>0</v>
      </c>
      <c r="G22" s="77" t="s">
        <v>150</v>
      </c>
    </row>
    <row r="23" spans="1:7" x14ac:dyDescent="0.3">
      <c r="A23" s="79"/>
      <c r="B23" s="82" t="s">
        <v>152</v>
      </c>
      <c r="C23" s="94">
        <v>23</v>
      </c>
      <c r="D23" s="79" t="s">
        <v>120</v>
      </c>
      <c r="E23" s="138">
        <v>0</v>
      </c>
      <c r="F23" s="80">
        <f t="shared" si="3"/>
        <v>0</v>
      </c>
      <c r="G23" s="77" t="s">
        <v>150</v>
      </c>
    </row>
    <row r="24" spans="1:7" x14ac:dyDescent="0.3">
      <c r="A24" s="97">
        <v>183406213</v>
      </c>
      <c r="B24" s="92" t="s">
        <v>153</v>
      </c>
      <c r="C24" s="95">
        <v>1959</v>
      </c>
      <c r="D24" s="89" t="s">
        <v>18</v>
      </c>
      <c r="E24" s="139">
        <v>0</v>
      </c>
      <c r="F24" s="80">
        <f t="shared" si="3"/>
        <v>0</v>
      </c>
      <c r="G24" s="77" t="s">
        <v>150</v>
      </c>
    </row>
    <row r="25" spans="1:7" s="100" customFormat="1" x14ac:dyDescent="0.3">
      <c r="A25" s="98">
        <v>185802113</v>
      </c>
      <c r="B25" s="87" t="s">
        <v>154</v>
      </c>
      <c r="C25" s="95">
        <v>157</v>
      </c>
      <c r="D25" s="89" t="s">
        <v>120</v>
      </c>
      <c r="E25" s="139">
        <v>0</v>
      </c>
      <c r="F25" s="80">
        <f t="shared" si="3"/>
        <v>0</v>
      </c>
      <c r="G25" s="99" t="s">
        <v>150</v>
      </c>
    </row>
    <row r="26" spans="1:7" x14ac:dyDescent="0.3">
      <c r="A26" s="91"/>
      <c r="B26" s="86" t="s">
        <v>155</v>
      </c>
      <c r="C26" s="95">
        <v>157</v>
      </c>
      <c r="D26" s="89" t="s">
        <v>120</v>
      </c>
      <c r="E26" s="139">
        <v>0</v>
      </c>
      <c r="F26" s="80">
        <f t="shared" si="3"/>
        <v>0</v>
      </c>
      <c r="G26" s="77" t="s">
        <v>150</v>
      </c>
    </row>
    <row r="27" spans="1:7" x14ac:dyDescent="0.3">
      <c r="A27" s="91"/>
      <c r="B27" s="88" t="s">
        <v>156</v>
      </c>
      <c r="C27" s="93">
        <v>50</v>
      </c>
      <c r="D27" s="90" t="s">
        <v>120</v>
      </c>
      <c r="E27" s="140">
        <v>0</v>
      </c>
      <c r="F27" s="80">
        <f t="shared" si="3"/>
        <v>0</v>
      </c>
      <c r="G27" s="77" t="s">
        <v>165</v>
      </c>
    </row>
    <row r="28" spans="1:7" x14ac:dyDescent="0.3">
      <c r="A28" s="115" t="s">
        <v>1</v>
      </c>
      <c r="B28" s="116"/>
      <c r="C28" s="116"/>
      <c r="D28" s="116"/>
      <c r="E28" s="117"/>
      <c r="F28" s="83">
        <f>SUM(F15:F27)</f>
        <v>0</v>
      </c>
    </row>
    <row r="29" spans="1:7" x14ac:dyDescent="0.3">
      <c r="A29" s="115" t="s">
        <v>2</v>
      </c>
      <c r="B29" s="116"/>
      <c r="C29" s="116"/>
      <c r="D29" s="116"/>
      <c r="E29" s="117"/>
      <c r="F29" s="83">
        <f>F28*0.21</f>
        <v>0</v>
      </c>
    </row>
    <row r="30" spans="1:7" x14ac:dyDescent="0.3">
      <c r="A30" s="115" t="s">
        <v>3</v>
      </c>
      <c r="B30" s="116"/>
      <c r="C30" s="116"/>
      <c r="D30" s="116"/>
      <c r="E30" s="117"/>
      <c r="F30" s="83">
        <f>SUM(F28:F29)</f>
        <v>0</v>
      </c>
    </row>
    <row r="32" spans="1:7" ht="14.25" customHeight="1" x14ac:dyDescent="0.3">
      <c r="A32" s="129" t="s">
        <v>168</v>
      </c>
      <c r="B32" s="129"/>
      <c r="C32" s="129"/>
      <c r="D32" s="129"/>
      <c r="E32" s="129"/>
      <c r="F32" s="129"/>
    </row>
    <row r="33" spans="1:7" x14ac:dyDescent="0.3">
      <c r="A33" s="23">
        <v>185804312</v>
      </c>
      <c r="B33" s="76" t="s">
        <v>162</v>
      </c>
      <c r="C33" s="93">
        <v>33.5</v>
      </c>
      <c r="D33" s="79" t="s">
        <v>13</v>
      </c>
      <c r="E33" s="137">
        <v>0</v>
      </c>
      <c r="F33" s="80">
        <f>C33*E33</f>
        <v>0</v>
      </c>
      <c r="G33" s="77" t="s">
        <v>139</v>
      </c>
    </row>
    <row r="34" spans="1:7" x14ac:dyDescent="0.3">
      <c r="A34" s="79">
        <v>185804211</v>
      </c>
      <c r="B34" s="77" t="s">
        <v>142</v>
      </c>
      <c r="C34" s="94">
        <v>140</v>
      </c>
      <c r="D34" s="81" t="s">
        <v>18</v>
      </c>
      <c r="E34" s="138">
        <v>0</v>
      </c>
      <c r="F34" s="80">
        <f t="shared" ref="F34:F45" si="4">C34*E34</f>
        <v>0</v>
      </c>
      <c r="G34" s="77" t="s">
        <v>143</v>
      </c>
    </row>
    <row r="35" spans="1:7" x14ac:dyDescent="0.3">
      <c r="A35" s="101">
        <v>185804231</v>
      </c>
      <c r="B35" s="102" t="s">
        <v>158</v>
      </c>
      <c r="C35" s="106">
        <v>360</v>
      </c>
      <c r="D35" s="81" t="s">
        <v>13</v>
      </c>
      <c r="E35" s="138">
        <v>0</v>
      </c>
      <c r="F35" s="80">
        <f t="shared" si="4"/>
        <v>0</v>
      </c>
      <c r="G35" s="77" t="s">
        <v>143</v>
      </c>
    </row>
    <row r="36" spans="1:7" x14ac:dyDescent="0.3">
      <c r="A36" s="79">
        <v>185804235</v>
      </c>
      <c r="B36" s="77" t="s">
        <v>144</v>
      </c>
      <c r="C36" s="94">
        <v>156</v>
      </c>
      <c r="D36" s="81" t="s">
        <v>159</v>
      </c>
      <c r="E36" s="138">
        <v>0</v>
      </c>
      <c r="F36" s="80">
        <f t="shared" si="4"/>
        <v>0</v>
      </c>
      <c r="G36" s="77" t="s">
        <v>143</v>
      </c>
    </row>
    <row r="37" spans="1:7" x14ac:dyDescent="0.3">
      <c r="A37" s="103">
        <v>185804234</v>
      </c>
      <c r="B37" s="104" t="s">
        <v>157</v>
      </c>
      <c r="C37" s="105">
        <v>458</v>
      </c>
      <c r="D37" s="81" t="s">
        <v>160</v>
      </c>
      <c r="E37" s="138">
        <v>0</v>
      </c>
      <c r="F37" s="80">
        <f t="shared" si="4"/>
        <v>0</v>
      </c>
      <c r="G37" s="77" t="s">
        <v>143</v>
      </c>
    </row>
    <row r="38" spans="1:7" x14ac:dyDescent="0.3">
      <c r="A38" s="79">
        <v>185804252</v>
      </c>
      <c r="B38" s="78" t="s">
        <v>145</v>
      </c>
      <c r="C38" s="94">
        <v>250</v>
      </c>
      <c r="D38" s="81" t="s">
        <v>18</v>
      </c>
      <c r="E38" s="138">
        <v>0</v>
      </c>
      <c r="F38" s="80">
        <f t="shared" si="4"/>
        <v>0</v>
      </c>
      <c r="G38" s="77" t="s">
        <v>164</v>
      </c>
    </row>
    <row r="39" spans="1:7" x14ac:dyDescent="0.3">
      <c r="A39" s="79">
        <v>183403121</v>
      </c>
      <c r="B39" s="96" t="s">
        <v>147</v>
      </c>
      <c r="C39" s="94">
        <v>322.5</v>
      </c>
      <c r="D39" s="81" t="s">
        <v>121</v>
      </c>
      <c r="E39" s="138">
        <v>0</v>
      </c>
      <c r="F39" s="80">
        <f t="shared" si="4"/>
        <v>0</v>
      </c>
      <c r="G39" s="77" t="s">
        <v>148</v>
      </c>
    </row>
    <row r="40" spans="1:7" x14ac:dyDescent="0.3">
      <c r="A40" s="79">
        <v>185802113</v>
      </c>
      <c r="B40" s="78" t="s">
        <v>149</v>
      </c>
      <c r="C40" s="94">
        <v>557</v>
      </c>
      <c r="D40" s="81" t="s">
        <v>18</v>
      </c>
      <c r="E40" s="138">
        <v>0</v>
      </c>
      <c r="F40" s="80">
        <f t="shared" si="4"/>
        <v>0</v>
      </c>
      <c r="G40" s="77" t="s">
        <v>150</v>
      </c>
    </row>
    <row r="41" spans="1:7" x14ac:dyDescent="0.3">
      <c r="A41" s="79"/>
      <c r="B41" s="82" t="s">
        <v>152</v>
      </c>
      <c r="C41" s="94">
        <v>23</v>
      </c>
      <c r="D41" s="79" t="s">
        <v>120</v>
      </c>
      <c r="E41" s="138">
        <v>0</v>
      </c>
      <c r="F41" s="80">
        <f t="shared" si="4"/>
        <v>0</v>
      </c>
      <c r="G41" s="77" t="s">
        <v>150</v>
      </c>
    </row>
    <row r="42" spans="1:7" x14ac:dyDescent="0.3">
      <c r="A42" s="97">
        <v>183406213</v>
      </c>
      <c r="B42" s="92" t="s">
        <v>153</v>
      </c>
      <c r="C42" s="95">
        <v>1959</v>
      </c>
      <c r="D42" s="89" t="s">
        <v>18</v>
      </c>
      <c r="E42" s="139">
        <v>0</v>
      </c>
      <c r="F42" s="80">
        <f t="shared" si="4"/>
        <v>0</v>
      </c>
      <c r="G42" s="77" t="s">
        <v>150</v>
      </c>
    </row>
    <row r="43" spans="1:7" x14ac:dyDescent="0.3">
      <c r="A43" s="98">
        <v>185802113</v>
      </c>
      <c r="B43" s="87" t="s">
        <v>154</v>
      </c>
      <c r="C43" s="95">
        <v>157</v>
      </c>
      <c r="D43" s="89" t="s">
        <v>120</v>
      </c>
      <c r="E43" s="139">
        <v>0</v>
      </c>
      <c r="F43" s="80">
        <f t="shared" si="4"/>
        <v>0</v>
      </c>
      <c r="G43" s="99" t="s">
        <v>150</v>
      </c>
    </row>
    <row r="44" spans="1:7" x14ac:dyDescent="0.3">
      <c r="A44" s="91"/>
      <c r="B44" s="86" t="s">
        <v>155</v>
      </c>
      <c r="C44" s="95">
        <v>157</v>
      </c>
      <c r="D44" s="89" t="s">
        <v>120</v>
      </c>
      <c r="E44" s="139">
        <v>0</v>
      </c>
      <c r="F44" s="80">
        <f t="shared" si="4"/>
        <v>0</v>
      </c>
      <c r="G44" s="77" t="s">
        <v>150</v>
      </c>
    </row>
    <row r="45" spans="1:7" x14ac:dyDescent="0.3">
      <c r="A45" s="91"/>
      <c r="B45" s="88" t="s">
        <v>156</v>
      </c>
      <c r="C45" s="93">
        <v>50</v>
      </c>
      <c r="D45" s="90" t="s">
        <v>120</v>
      </c>
      <c r="E45" s="140">
        <v>0</v>
      </c>
      <c r="F45" s="80">
        <f t="shared" si="4"/>
        <v>0</v>
      </c>
      <c r="G45" s="77" t="s">
        <v>165</v>
      </c>
    </row>
    <row r="46" spans="1:7" x14ac:dyDescent="0.3">
      <c r="A46" s="115" t="s">
        <v>1</v>
      </c>
      <c r="B46" s="116"/>
      <c r="C46" s="116"/>
      <c r="D46" s="116"/>
      <c r="E46" s="117"/>
      <c r="F46" s="83">
        <f>SUM(F33:F45)</f>
        <v>0</v>
      </c>
    </row>
    <row r="47" spans="1:7" x14ac:dyDescent="0.3">
      <c r="A47" s="115" t="s">
        <v>2</v>
      </c>
      <c r="B47" s="116"/>
      <c r="C47" s="116"/>
      <c r="D47" s="116"/>
      <c r="E47" s="117"/>
      <c r="F47" s="83">
        <f>F46*0.21</f>
        <v>0</v>
      </c>
    </row>
    <row r="48" spans="1:7" x14ac:dyDescent="0.3">
      <c r="A48" s="115" t="s">
        <v>3</v>
      </c>
      <c r="B48" s="116"/>
      <c r="C48" s="116"/>
      <c r="D48" s="116"/>
      <c r="E48" s="117"/>
      <c r="F48" s="83">
        <f>SUM(F46:F47)</f>
        <v>0</v>
      </c>
    </row>
    <row r="50" spans="1:7" x14ac:dyDescent="0.3">
      <c r="A50" s="129" t="s">
        <v>169</v>
      </c>
      <c r="B50" s="129"/>
      <c r="C50" s="129"/>
      <c r="D50" s="129"/>
      <c r="E50" s="129"/>
      <c r="F50" s="129"/>
    </row>
    <row r="51" spans="1:7" x14ac:dyDescent="0.3">
      <c r="A51" s="23">
        <v>185804312</v>
      </c>
      <c r="B51" s="76" t="s">
        <v>162</v>
      </c>
      <c r="C51" s="93">
        <v>33.557000000000002</v>
      </c>
      <c r="D51" s="79" t="s">
        <v>13</v>
      </c>
      <c r="E51" s="137">
        <v>0</v>
      </c>
      <c r="F51" s="80">
        <f>C51*E51</f>
        <v>0</v>
      </c>
      <c r="G51" s="77" t="s">
        <v>139</v>
      </c>
    </row>
    <row r="52" spans="1:7" x14ac:dyDescent="0.3">
      <c r="A52" s="79">
        <v>184852312</v>
      </c>
      <c r="B52" s="77" t="s">
        <v>140</v>
      </c>
      <c r="C52" s="94">
        <v>49</v>
      </c>
      <c r="D52" s="81" t="s">
        <v>29</v>
      </c>
      <c r="E52" s="138">
        <v>0</v>
      </c>
      <c r="F52" s="80">
        <f t="shared" ref="F52:F65" si="5">C52*E52</f>
        <v>0</v>
      </c>
      <c r="G52" s="77" t="s">
        <v>141</v>
      </c>
    </row>
    <row r="53" spans="1:7" x14ac:dyDescent="0.3">
      <c r="A53" s="79">
        <v>185804211</v>
      </c>
      <c r="B53" s="77" t="s">
        <v>142</v>
      </c>
      <c r="C53" s="94">
        <v>70</v>
      </c>
      <c r="D53" s="81" t="s">
        <v>18</v>
      </c>
      <c r="E53" s="138">
        <v>0</v>
      </c>
      <c r="F53" s="80">
        <f t="shared" si="5"/>
        <v>0</v>
      </c>
      <c r="G53" s="77" t="s">
        <v>171</v>
      </c>
    </row>
    <row r="54" spans="1:7" x14ac:dyDescent="0.3">
      <c r="A54" s="101">
        <v>185804231</v>
      </c>
      <c r="B54" s="102" t="s">
        <v>158</v>
      </c>
      <c r="C54" s="106">
        <v>180</v>
      </c>
      <c r="D54" s="81" t="s">
        <v>13</v>
      </c>
      <c r="E54" s="138">
        <v>0</v>
      </c>
      <c r="F54" s="80">
        <f t="shared" si="5"/>
        <v>0</v>
      </c>
      <c r="G54" s="77" t="s">
        <v>171</v>
      </c>
    </row>
    <row r="55" spans="1:7" x14ac:dyDescent="0.3">
      <c r="A55" s="79">
        <v>185804235</v>
      </c>
      <c r="B55" s="77" t="s">
        <v>144</v>
      </c>
      <c r="C55" s="94">
        <v>78</v>
      </c>
      <c r="D55" s="81" t="s">
        <v>159</v>
      </c>
      <c r="E55" s="138">
        <v>0</v>
      </c>
      <c r="F55" s="80">
        <f t="shared" si="5"/>
        <v>0</v>
      </c>
      <c r="G55" s="77" t="s">
        <v>171</v>
      </c>
    </row>
    <row r="56" spans="1:7" x14ac:dyDescent="0.3">
      <c r="A56" s="103">
        <v>185804234</v>
      </c>
      <c r="B56" s="104" t="s">
        <v>157</v>
      </c>
      <c r="C56" s="105">
        <v>229</v>
      </c>
      <c r="D56" s="81" t="s">
        <v>160</v>
      </c>
      <c r="E56" s="138">
        <v>0</v>
      </c>
      <c r="F56" s="80">
        <f t="shared" si="5"/>
        <v>0</v>
      </c>
      <c r="G56" s="77" t="s">
        <v>171</v>
      </c>
    </row>
    <row r="57" spans="1:7" x14ac:dyDescent="0.3">
      <c r="A57" s="79">
        <v>185804252</v>
      </c>
      <c r="B57" s="78" t="s">
        <v>145</v>
      </c>
      <c r="C57" s="94">
        <v>250</v>
      </c>
      <c r="D57" s="81" t="s">
        <v>18</v>
      </c>
      <c r="E57" s="138">
        <v>0</v>
      </c>
      <c r="F57" s="80">
        <f t="shared" si="5"/>
        <v>0</v>
      </c>
      <c r="G57" s="77" t="s">
        <v>164</v>
      </c>
    </row>
    <row r="58" spans="1:7" x14ac:dyDescent="0.3">
      <c r="A58" s="108">
        <v>184806171</v>
      </c>
      <c r="B58" s="107" t="s">
        <v>161</v>
      </c>
      <c r="C58" s="94">
        <v>307</v>
      </c>
      <c r="D58" s="81" t="s">
        <v>18</v>
      </c>
      <c r="E58" s="138">
        <v>0</v>
      </c>
      <c r="F58" s="80">
        <f t="shared" si="5"/>
        <v>0</v>
      </c>
      <c r="G58" s="77" t="s">
        <v>163</v>
      </c>
    </row>
    <row r="59" spans="1:7" x14ac:dyDescent="0.3">
      <c r="A59" s="79">
        <v>185802113</v>
      </c>
      <c r="B59" s="78" t="s">
        <v>149</v>
      </c>
      <c r="C59" s="94">
        <v>557</v>
      </c>
      <c r="D59" s="81" t="s">
        <v>18</v>
      </c>
      <c r="E59" s="138">
        <v>0</v>
      </c>
      <c r="F59" s="80">
        <f t="shared" si="5"/>
        <v>0</v>
      </c>
      <c r="G59" s="77" t="s">
        <v>150</v>
      </c>
    </row>
    <row r="60" spans="1:7" x14ac:dyDescent="0.3">
      <c r="A60" s="79"/>
      <c r="B60" s="82" t="s">
        <v>151</v>
      </c>
      <c r="C60" s="94">
        <v>28</v>
      </c>
      <c r="D60" s="79" t="s">
        <v>13</v>
      </c>
      <c r="E60" s="138">
        <v>0</v>
      </c>
      <c r="F60" s="80">
        <f t="shared" si="5"/>
        <v>0</v>
      </c>
      <c r="G60" s="77" t="s">
        <v>141</v>
      </c>
    </row>
    <row r="61" spans="1:7" x14ac:dyDescent="0.3">
      <c r="A61" s="79"/>
      <c r="B61" s="82" t="s">
        <v>152</v>
      </c>
      <c r="C61" s="94">
        <v>23</v>
      </c>
      <c r="D61" s="79" t="s">
        <v>120</v>
      </c>
      <c r="E61" s="138">
        <v>0</v>
      </c>
      <c r="F61" s="80">
        <f t="shared" si="5"/>
        <v>0</v>
      </c>
      <c r="G61" s="77" t="s">
        <v>150</v>
      </c>
    </row>
    <row r="62" spans="1:7" x14ac:dyDescent="0.3">
      <c r="A62" s="97">
        <v>183406213</v>
      </c>
      <c r="B62" s="92" t="s">
        <v>153</v>
      </c>
      <c r="C62" s="95">
        <v>1959</v>
      </c>
      <c r="D62" s="89" t="s">
        <v>18</v>
      </c>
      <c r="E62" s="139">
        <v>0</v>
      </c>
      <c r="F62" s="80">
        <f t="shared" si="5"/>
        <v>0</v>
      </c>
      <c r="G62" s="77" t="s">
        <v>150</v>
      </c>
    </row>
    <row r="63" spans="1:7" x14ac:dyDescent="0.3">
      <c r="A63" s="98">
        <v>185802113</v>
      </c>
      <c r="B63" s="87" t="s">
        <v>154</v>
      </c>
      <c r="C63" s="95">
        <v>157</v>
      </c>
      <c r="D63" s="89" t="s">
        <v>120</v>
      </c>
      <c r="E63" s="139">
        <v>0</v>
      </c>
      <c r="F63" s="80">
        <f t="shared" si="5"/>
        <v>0</v>
      </c>
      <c r="G63" s="99" t="s">
        <v>150</v>
      </c>
    </row>
    <row r="64" spans="1:7" x14ac:dyDescent="0.3">
      <c r="A64" s="91"/>
      <c r="B64" s="86" t="s">
        <v>155</v>
      </c>
      <c r="C64" s="95">
        <v>157</v>
      </c>
      <c r="D64" s="89" t="s">
        <v>120</v>
      </c>
      <c r="E64" s="139">
        <v>0</v>
      </c>
      <c r="F64" s="80">
        <f t="shared" si="5"/>
        <v>0</v>
      </c>
      <c r="G64" s="77" t="s">
        <v>150</v>
      </c>
    </row>
    <row r="65" spans="1:7" x14ac:dyDescent="0.3">
      <c r="A65" s="91"/>
      <c r="B65" s="88" t="s">
        <v>156</v>
      </c>
      <c r="C65" s="93">
        <v>50</v>
      </c>
      <c r="D65" s="90" t="s">
        <v>120</v>
      </c>
      <c r="E65" s="140">
        <v>0</v>
      </c>
      <c r="F65" s="80">
        <f t="shared" si="5"/>
        <v>0</v>
      </c>
      <c r="G65" s="77" t="s">
        <v>165</v>
      </c>
    </row>
    <row r="66" spans="1:7" x14ac:dyDescent="0.3">
      <c r="A66" s="115" t="s">
        <v>1</v>
      </c>
      <c r="B66" s="116"/>
      <c r="C66" s="116"/>
      <c r="D66" s="116"/>
      <c r="E66" s="117"/>
      <c r="F66" s="83">
        <f>SUM(F51:F65)</f>
        <v>0</v>
      </c>
    </row>
    <row r="67" spans="1:7" x14ac:dyDescent="0.3">
      <c r="A67" s="115" t="s">
        <v>2</v>
      </c>
      <c r="B67" s="116"/>
      <c r="C67" s="116"/>
      <c r="D67" s="116"/>
      <c r="E67" s="117"/>
      <c r="F67" s="83">
        <f>F66*0.21</f>
        <v>0</v>
      </c>
    </row>
    <row r="68" spans="1:7" x14ac:dyDescent="0.3">
      <c r="A68" s="115" t="s">
        <v>3</v>
      </c>
      <c r="B68" s="116"/>
      <c r="C68" s="116"/>
      <c r="D68" s="116"/>
      <c r="E68" s="117"/>
      <c r="F68" s="83">
        <f>SUM(F66:F67)</f>
        <v>0</v>
      </c>
    </row>
    <row r="70" spans="1:7" x14ac:dyDescent="0.3">
      <c r="A70" s="129" t="s">
        <v>170</v>
      </c>
      <c r="B70" s="129"/>
      <c r="C70" s="129"/>
      <c r="D70" s="129"/>
      <c r="E70" s="129"/>
      <c r="F70" s="129"/>
    </row>
    <row r="71" spans="1:7" x14ac:dyDescent="0.3">
      <c r="A71" s="23">
        <v>185804312</v>
      </c>
      <c r="B71" s="76" t="s">
        <v>162</v>
      </c>
      <c r="C71" s="93">
        <v>33.56</v>
      </c>
      <c r="D71" s="79" t="s">
        <v>13</v>
      </c>
      <c r="E71" s="137">
        <v>0</v>
      </c>
      <c r="F71" s="80">
        <f>C71*E71</f>
        <v>0</v>
      </c>
      <c r="G71" s="77" t="s">
        <v>139</v>
      </c>
    </row>
    <row r="72" spans="1:7" x14ac:dyDescent="0.3">
      <c r="A72" s="79">
        <v>185804211</v>
      </c>
      <c r="B72" s="77" t="s">
        <v>142</v>
      </c>
      <c r="C72" s="94">
        <v>70</v>
      </c>
      <c r="D72" s="81" t="s">
        <v>18</v>
      </c>
      <c r="E72" s="138">
        <v>0</v>
      </c>
      <c r="F72" s="80">
        <f t="shared" ref="F72:F84" si="6">C72*E72</f>
        <v>0</v>
      </c>
      <c r="G72" s="77" t="s">
        <v>171</v>
      </c>
    </row>
    <row r="73" spans="1:7" x14ac:dyDescent="0.3">
      <c r="A73" s="101">
        <v>185804231</v>
      </c>
      <c r="B73" s="102" t="s">
        <v>158</v>
      </c>
      <c r="C73" s="106">
        <v>180</v>
      </c>
      <c r="D73" s="81" t="s">
        <v>13</v>
      </c>
      <c r="E73" s="138">
        <v>0</v>
      </c>
      <c r="F73" s="80">
        <f t="shared" si="6"/>
        <v>0</v>
      </c>
      <c r="G73" s="77" t="s">
        <v>171</v>
      </c>
    </row>
    <row r="74" spans="1:7" x14ac:dyDescent="0.3">
      <c r="A74" s="79">
        <v>185804235</v>
      </c>
      <c r="B74" s="77" t="s">
        <v>144</v>
      </c>
      <c r="C74" s="94">
        <v>78</v>
      </c>
      <c r="D74" s="81" t="s">
        <v>159</v>
      </c>
      <c r="E74" s="138">
        <v>0</v>
      </c>
      <c r="F74" s="80">
        <f t="shared" si="6"/>
        <v>0</v>
      </c>
      <c r="G74" s="77" t="s">
        <v>171</v>
      </c>
    </row>
    <row r="75" spans="1:7" x14ac:dyDescent="0.3">
      <c r="A75" s="103">
        <v>185804234</v>
      </c>
      <c r="B75" s="104" t="s">
        <v>157</v>
      </c>
      <c r="C75" s="105">
        <v>229</v>
      </c>
      <c r="D75" s="81" t="s">
        <v>160</v>
      </c>
      <c r="E75" s="138">
        <v>0</v>
      </c>
      <c r="F75" s="80">
        <f t="shared" si="6"/>
        <v>0</v>
      </c>
      <c r="G75" s="77" t="s">
        <v>171</v>
      </c>
    </row>
    <row r="76" spans="1:7" x14ac:dyDescent="0.3">
      <c r="A76" s="79">
        <v>185804252</v>
      </c>
      <c r="B76" s="78" t="s">
        <v>145</v>
      </c>
      <c r="C76" s="94">
        <v>250</v>
      </c>
      <c r="D76" s="81" t="s">
        <v>18</v>
      </c>
      <c r="E76" s="138">
        <v>0</v>
      </c>
      <c r="F76" s="80">
        <f t="shared" si="6"/>
        <v>0</v>
      </c>
      <c r="G76" s="77" t="s">
        <v>164</v>
      </c>
    </row>
    <row r="77" spans="1:7" x14ac:dyDescent="0.3">
      <c r="A77" s="108">
        <v>184806171</v>
      </c>
      <c r="B77" s="107" t="s">
        <v>161</v>
      </c>
      <c r="C77" s="94">
        <v>307</v>
      </c>
      <c r="D77" s="81" t="s">
        <v>18</v>
      </c>
      <c r="E77" s="138">
        <v>0</v>
      </c>
      <c r="F77" s="80">
        <f t="shared" si="6"/>
        <v>0</v>
      </c>
      <c r="G77" s="77" t="s">
        <v>163</v>
      </c>
    </row>
    <row r="78" spans="1:7" x14ac:dyDescent="0.3">
      <c r="A78" s="79">
        <v>183403121</v>
      </c>
      <c r="B78" s="96" t="s">
        <v>147</v>
      </c>
      <c r="C78" s="94">
        <v>322.5</v>
      </c>
      <c r="D78" s="81" t="s">
        <v>121</v>
      </c>
      <c r="E78" s="138">
        <v>0</v>
      </c>
      <c r="F78" s="80">
        <f t="shared" si="6"/>
        <v>0</v>
      </c>
      <c r="G78" s="77" t="s">
        <v>148</v>
      </c>
    </row>
    <row r="79" spans="1:7" x14ac:dyDescent="0.3">
      <c r="A79" s="79">
        <v>185802113</v>
      </c>
      <c r="B79" s="78" t="s">
        <v>149</v>
      </c>
      <c r="C79" s="94">
        <v>557</v>
      </c>
      <c r="D79" s="81" t="s">
        <v>18</v>
      </c>
      <c r="E79" s="138">
        <v>0</v>
      </c>
      <c r="F79" s="80">
        <f t="shared" si="6"/>
        <v>0</v>
      </c>
      <c r="G79" s="77" t="s">
        <v>150</v>
      </c>
    </row>
    <row r="80" spans="1:7" x14ac:dyDescent="0.3">
      <c r="A80" s="79"/>
      <c r="B80" s="82" t="s">
        <v>152</v>
      </c>
      <c r="C80" s="94">
        <v>23</v>
      </c>
      <c r="D80" s="79" t="s">
        <v>120</v>
      </c>
      <c r="E80" s="138">
        <v>0</v>
      </c>
      <c r="F80" s="80">
        <f t="shared" si="6"/>
        <v>0</v>
      </c>
      <c r="G80" s="77" t="s">
        <v>150</v>
      </c>
    </row>
    <row r="81" spans="1:7" x14ac:dyDescent="0.3">
      <c r="A81" s="97">
        <v>183406213</v>
      </c>
      <c r="B81" s="92" t="s">
        <v>153</v>
      </c>
      <c r="C81" s="95">
        <v>1959</v>
      </c>
      <c r="D81" s="89" t="s">
        <v>18</v>
      </c>
      <c r="E81" s="139">
        <v>0</v>
      </c>
      <c r="F81" s="80">
        <f t="shared" si="6"/>
        <v>0</v>
      </c>
      <c r="G81" s="77" t="s">
        <v>150</v>
      </c>
    </row>
    <row r="82" spans="1:7" x14ac:dyDescent="0.3">
      <c r="A82" s="98">
        <v>185802113</v>
      </c>
      <c r="B82" s="87" t="s">
        <v>154</v>
      </c>
      <c r="C82" s="95">
        <v>157</v>
      </c>
      <c r="D82" s="89" t="s">
        <v>120</v>
      </c>
      <c r="E82" s="139">
        <v>0</v>
      </c>
      <c r="F82" s="80">
        <f t="shared" si="6"/>
        <v>0</v>
      </c>
      <c r="G82" s="99" t="s">
        <v>150</v>
      </c>
    </row>
    <row r="83" spans="1:7" x14ac:dyDescent="0.3">
      <c r="A83" s="91"/>
      <c r="B83" s="86" t="s">
        <v>155</v>
      </c>
      <c r="C83" s="95">
        <v>157</v>
      </c>
      <c r="D83" s="89" t="s">
        <v>120</v>
      </c>
      <c r="E83" s="139">
        <v>0</v>
      </c>
      <c r="F83" s="80">
        <f t="shared" si="6"/>
        <v>0</v>
      </c>
      <c r="G83" s="77" t="s">
        <v>150</v>
      </c>
    </row>
    <row r="84" spans="1:7" x14ac:dyDescent="0.3">
      <c r="A84" s="91"/>
      <c r="B84" s="88" t="s">
        <v>156</v>
      </c>
      <c r="C84" s="93">
        <v>50</v>
      </c>
      <c r="D84" s="90" t="s">
        <v>120</v>
      </c>
      <c r="E84" s="140">
        <v>0</v>
      </c>
      <c r="F84" s="80">
        <f t="shared" si="6"/>
        <v>0</v>
      </c>
      <c r="G84" s="77" t="s">
        <v>165</v>
      </c>
    </row>
    <row r="85" spans="1:7" x14ac:dyDescent="0.3">
      <c r="A85" s="115" t="s">
        <v>1</v>
      </c>
      <c r="B85" s="116"/>
      <c r="C85" s="116"/>
      <c r="D85" s="116"/>
      <c r="E85" s="117"/>
      <c r="F85" s="83">
        <f>SUM(F71:F84)</f>
        <v>0</v>
      </c>
    </row>
    <row r="86" spans="1:7" x14ac:dyDescent="0.3">
      <c r="A86" s="115" t="s">
        <v>2</v>
      </c>
      <c r="B86" s="116"/>
      <c r="C86" s="116"/>
      <c r="D86" s="116"/>
      <c r="E86" s="117"/>
      <c r="F86" s="83">
        <f>F85*0.21</f>
        <v>0</v>
      </c>
    </row>
    <row r="87" spans="1:7" x14ac:dyDescent="0.3">
      <c r="A87" s="115" t="s">
        <v>3</v>
      </c>
      <c r="B87" s="116"/>
      <c r="C87" s="116"/>
      <c r="D87" s="116"/>
      <c r="E87" s="117"/>
      <c r="F87" s="83">
        <f>SUM(F85:F86)</f>
        <v>0</v>
      </c>
    </row>
    <row r="89" spans="1:7" x14ac:dyDescent="0.3">
      <c r="A89" s="129" t="s">
        <v>172</v>
      </c>
      <c r="B89" s="129"/>
      <c r="C89" s="129"/>
      <c r="D89" s="129"/>
      <c r="E89" s="129"/>
      <c r="F89" s="129"/>
    </row>
    <row r="90" spans="1:7" x14ac:dyDescent="0.3">
      <c r="A90" s="23">
        <v>185804312</v>
      </c>
      <c r="B90" s="76" t="s">
        <v>162</v>
      </c>
      <c r="C90" s="93">
        <v>33.56</v>
      </c>
      <c r="D90" s="79" t="s">
        <v>13</v>
      </c>
      <c r="E90" s="137">
        <v>0</v>
      </c>
      <c r="F90" s="80">
        <f>C90*E90</f>
        <v>0</v>
      </c>
      <c r="G90" s="77" t="s">
        <v>139</v>
      </c>
    </row>
    <row r="91" spans="1:7" x14ac:dyDescent="0.3">
      <c r="A91" s="79">
        <v>185804211</v>
      </c>
      <c r="B91" s="77" t="s">
        <v>142</v>
      </c>
      <c r="C91" s="94">
        <v>70</v>
      </c>
      <c r="D91" s="81" t="s">
        <v>18</v>
      </c>
      <c r="E91" s="138">
        <v>0</v>
      </c>
      <c r="F91" s="80">
        <f t="shared" ref="F91:F101" si="7">C91*E91</f>
        <v>0</v>
      </c>
      <c r="G91" s="77" t="s">
        <v>143</v>
      </c>
    </row>
    <row r="92" spans="1:7" x14ac:dyDescent="0.3">
      <c r="A92" s="101">
        <v>185804231</v>
      </c>
      <c r="B92" s="102" t="s">
        <v>158</v>
      </c>
      <c r="C92" s="106">
        <v>180</v>
      </c>
      <c r="D92" s="81" t="s">
        <v>13</v>
      </c>
      <c r="E92" s="138">
        <v>0</v>
      </c>
      <c r="F92" s="80">
        <f t="shared" si="7"/>
        <v>0</v>
      </c>
      <c r="G92" s="77" t="s">
        <v>143</v>
      </c>
    </row>
    <row r="93" spans="1:7" x14ac:dyDescent="0.3">
      <c r="A93" s="79">
        <v>185804235</v>
      </c>
      <c r="B93" s="77" t="s">
        <v>144</v>
      </c>
      <c r="C93" s="94">
        <v>78</v>
      </c>
      <c r="D93" s="81" t="s">
        <v>159</v>
      </c>
      <c r="E93" s="138">
        <v>0</v>
      </c>
      <c r="F93" s="80">
        <f t="shared" si="7"/>
        <v>0</v>
      </c>
      <c r="G93" s="77" t="s">
        <v>143</v>
      </c>
    </row>
    <row r="94" spans="1:7" x14ac:dyDescent="0.3">
      <c r="A94" s="103">
        <v>185804234</v>
      </c>
      <c r="B94" s="104" t="s">
        <v>157</v>
      </c>
      <c r="C94" s="105">
        <v>229</v>
      </c>
      <c r="D94" s="81" t="s">
        <v>160</v>
      </c>
      <c r="E94" s="138">
        <v>0</v>
      </c>
      <c r="F94" s="80">
        <f t="shared" si="7"/>
        <v>0</v>
      </c>
      <c r="G94" s="77" t="s">
        <v>143</v>
      </c>
    </row>
    <row r="95" spans="1:7" x14ac:dyDescent="0.3">
      <c r="A95" s="79">
        <v>185804252</v>
      </c>
      <c r="B95" s="78" t="s">
        <v>145</v>
      </c>
      <c r="C95" s="94">
        <v>250</v>
      </c>
      <c r="D95" s="81" t="s">
        <v>18</v>
      </c>
      <c r="E95" s="138">
        <v>0</v>
      </c>
      <c r="F95" s="80">
        <f t="shared" si="7"/>
        <v>0</v>
      </c>
      <c r="G95" s="77" t="s">
        <v>164</v>
      </c>
    </row>
    <row r="96" spans="1:7" x14ac:dyDescent="0.3">
      <c r="A96" s="79">
        <v>185802113</v>
      </c>
      <c r="B96" s="78" t="s">
        <v>149</v>
      </c>
      <c r="C96" s="94">
        <v>557</v>
      </c>
      <c r="D96" s="81" t="s">
        <v>18</v>
      </c>
      <c r="E96" s="138">
        <v>0</v>
      </c>
      <c r="F96" s="80">
        <f t="shared" si="7"/>
        <v>0</v>
      </c>
      <c r="G96" s="77" t="s">
        <v>150</v>
      </c>
    </row>
    <row r="97" spans="1:7" x14ac:dyDescent="0.3">
      <c r="A97" s="79"/>
      <c r="B97" s="82" t="s">
        <v>152</v>
      </c>
      <c r="C97" s="94">
        <v>23</v>
      </c>
      <c r="D97" s="79" t="s">
        <v>120</v>
      </c>
      <c r="E97" s="138">
        <v>0</v>
      </c>
      <c r="F97" s="80">
        <f t="shared" si="7"/>
        <v>0</v>
      </c>
      <c r="G97" s="77" t="s">
        <v>150</v>
      </c>
    </row>
    <row r="98" spans="1:7" x14ac:dyDescent="0.3">
      <c r="A98" s="97">
        <v>183406213</v>
      </c>
      <c r="B98" s="92" t="s">
        <v>153</v>
      </c>
      <c r="C98" s="95">
        <v>1959</v>
      </c>
      <c r="D98" s="89" t="s">
        <v>18</v>
      </c>
      <c r="E98" s="139">
        <v>0</v>
      </c>
      <c r="F98" s="80">
        <f t="shared" si="7"/>
        <v>0</v>
      </c>
      <c r="G98" s="77" t="s">
        <v>150</v>
      </c>
    </row>
    <row r="99" spans="1:7" x14ac:dyDescent="0.3">
      <c r="A99" s="98">
        <v>185802113</v>
      </c>
      <c r="B99" s="87" t="s">
        <v>154</v>
      </c>
      <c r="C99" s="95">
        <v>157</v>
      </c>
      <c r="D99" s="89" t="s">
        <v>120</v>
      </c>
      <c r="E99" s="139">
        <v>0</v>
      </c>
      <c r="F99" s="80">
        <f t="shared" si="7"/>
        <v>0</v>
      </c>
      <c r="G99" s="99" t="s">
        <v>150</v>
      </c>
    </row>
    <row r="100" spans="1:7" x14ac:dyDescent="0.3">
      <c r="A100" s="91"/>
      <c r="B100" s="86" t="s">
        <v>155</v>
      </c>
      <c r="C100" s="95">
        <v>157</v>
      </c>
      <c r="D100" s="89" t="s">
        <v>120</v>
      </c>
      <c r="E100" s="139">
        <v>0</v>
      </c>
      <c r="F100" s="80">
        <f t="shared" si="7"/>
        <v>0</v>
      </c>
      <c r="G100" s="77" t="s">
        <v>150</v>
      </c>
    </row>
    <row r="101" spans="1:7" x14ac:dyDescent="0.3">
      <c r="A101" s="91"/>
      <c r="B101" s="88" t="s">
        <v>156</v>
      </c>
      <c r="C101" s="93">
        <v>50</v>
      </c>
      <c r="D101" s="90" t="s">
        <v>120</v>
      </c>
      <c r="E101" s="140">
        <v>0</v>
      </c>
      <c r="F101" s="80">
        <f t="shared" si="7"/>
        <v>0</v>
      </c>
      <c r="G101" s="77" t="s">
        <v>165</v>
      </c>
    </row>
    <row r="102" spans="1:7" x14ac:dyDescent="0.3">
      <c r="A102" s="115" t="s">
        <v>1</v>
      </c>
      <c r="B102" s="116"/>
      <c r="C102" s="116"/>
      <c r="D102" s="116"/>
      <c r="E102" s="117"/>
      <c r="F102" s="83">
        <f>SUM(F90:F101)</f>
        <v>0</v>
      </c>
    </row>
    <row r="103" spans="1:7" x14ac:dyDescent="0.3">
      <c r="A103" s="115" t="s">
        <v>2</v>
      </c>
      <c r="B103" s="116"/>
      <c r="C103" s="116"/>
      <c r="D103" s="116"/>
      <c r="E103" s="117"/>
      <c r="F103" s="83">
        <f>F102*0.21</f>
        <v>0</v>
      </c>
    </row>
    <row r="104" spans="1:7" x14ac:dyDescent="0.3">
      <c r="A104" s="115" t="s">
        <v>3</v>
      </c>
      <c r="B104" s="116"/>
      <c r="C104" s="116"/>
      <c r="D104" s="116"/>
      <c r="E104" s="117"/>
      <c r="F104" s="83">
        <f>SUM(F102:F103)</f>
        <v>0</v>
      </c>
    </row>
    <row r="106" spans="1:7" ht="14.25" customHeight="1" x14ac:dyDescent="0.3">
      <c r="A106" s="131" t="s">
        <v>63</v>
      </c>
      <c r="B106" s="131"/>
      <c r="C106" s="131"/>
      <c r="D106" s="131"/>
      <c r="E106" s="131"/>
      <c r="F106" s="131"/>
      <c r="G106" s="110"/>
    </row>
    <row r="108" spans="1:7" ht="14.25" customHeight="1" x14ac:dyDescent="0.3">
      <c r="A108" s="130" t="s">
        <v>173</v>
      </c>
      <c r="B108" s="130"/>
      <c r="C108" s="130"/>
      <c r="D108" s="130"/>
      <c r="E108" s="130"/>
      <c r="F108" s="130"/>
      <c r="G108" s="109"/>
    </row>
    <row r="109" spans="1:7" x14ac:dyDescent="0.3">
      <c r="A109" s="130"/>
      <c r="B109" s="130"/>
      <c r="C109" s="130"/>
      <c r="D109" s="130"/>
      <c r="E109" s="130"/>
      <c r="F109" s="130"/>
      <c r="G109" s="109"/>
    </row>
    <row r="110" spans="1:7" x14ac:dyDescent="0.3">
      <c r="A110" s="130"/>
      <c r="B110" s="130"/>
      <c r="C110" s="130"/>
      <c r="D110" s="130"/>
      <c r="E110" s="130"/>
      <c r="F110" s="130"/>
      <c r="G110" s="109"/>
    </row>
  </sheetData>
  <mergeCells count="25">
    <mergeCell ref="A108:F110"/>
    <mergeCell ref="A66:E66"/>
    <mergeCell ref="A67:E67"/>
    <mergeCell ref="A68:E68"/>
    <mergeCell ref="A70:F70"/>
    <mergeCell ref="A85:E85"/>
    <mergeCell ref="A86:E86"/>
    <mergeCell ref="A106:F106"/>
    <mergeCell ref="A87:E87"/>
    <mergeCell ref="A89:F89"/>
    <mergeCell ref="A102:E102"/>
    <mergeCell ref="A103:E103"/>
    <mergeCell ref="A104:E104"/>
    <mergeCell ref="A48:E48"/>
    <mergeCell ref="A50:F50"/>
    <mergeCell ref="A1:F1"/>
    <mergeCell ref="A2:F2"/>
    <mergeCell ref="A3:F3"/>
    <mergeCell ref="A28:E28"/>
    <mergeCell ref="A29:E29"/>
    <mergeCell ref="A30:E30"/>
    <mergeCell ref="A13:F13"/>
    <mergeCell ref="A32:F32"/>
    <mergeCell ref="A46:E46"/>
    <mergeCell ref="A47:E4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CN 2018</vt:lpstr>
      <vt:lpstr>CN 2018 údržba</vt:lpstr>
      <vt:lpstr>CN 2018 údržba simulace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ZELENÝ PROSTOR</dc:creator>
  <cp:lastModifiedBy>User</cp:lastModifiedBy>
  <cp:revision/>
  <cp:lastPrinted>2016-11-29T20:14:55Z</cp:lastPrinted>
  <dcterms:created xsi:type="dcterms:W3CDTF">2015-08-25T09:25:34Z</dcterms:created>
  <dcterms:modified xsi:type="dcterms:W3CDTF">2019-01-31T08:29:52Z</dcterms:modified>
</cp:coreProperties>
</file>